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drawings/drawing8.xml" ContentType="application/vnd.openxmlformats-officedocument.drawing+xml"/>
  <Override PartName="/xl/comments2.xml" ContentType="application/vnd.openxmlformats-officedocument.spreadsheetml.comments+xml"/>
  <Override PartName="/xl/drawings/drawing9.xml" ContentType="application/vnd.openxmlformats-officedocument.drawing+xml"/>
  <Override PartName="/xl/comments3.xml" ContentType="application/vnd.openxmlformats-officedocument.spreadsheetml.comments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omments6.xml" ContentType="application/vnd.openxmlformats-officedocument.spreadsheetml.comments+xml"/>
  <Override PartName="/xl/drawings/drawing13.xml" ContentType="application/vnd.openxmlformats-officedocument.drawing+xml"/>
  <Override PartName="/xl/comments7.xml" ContentType="application/vnd.openxmlformats-officedocument.spreadsheetml.comments+xml"/>
  <Override PartName="/xl/drawings/drawing14.xml" ContentType="application/vnd.openxmlformats-officedocument.drawing+xml"/>
  <Override PartName="/xl/comments8.xml" ContentType="application/vnd.openxmlformats-officedocument.spreadsheetml.comments+xml"/>
  <Override PartName="/xl/drawings/drawing15.xml" ContentType="application/vnd.openxmlformats-officedocument.drawing+xml"/>
  <Override PartName="/xl/comments9.xml" ContentType="application/vnd.openxmlformats-officedocument.spreadsheetml.comments+xml"/>
  <Override PartName="/xl/drawings/drawing16.xml" ContentType="application/vnd.openxmlformats-officedocument.drawing+xml"/>
  <Override PartName="/xl/comments10.xml" ContentType="application/vnd.openxmlformats-officedocument.spreadsheetml.comments+xml"/>
  <Override PartName="/xl/drawings/drawing17.xml" ContentType="application/vnd.openxmlformats-officedocument.drawing+xml"/>
  <Override PartName="/xl/comments11.xml" ContentType="application/vnd.openxmlformats-officedocument.spreadsheetml.comments+xml"/>
  <Override PartName="/xl/drawings/drawing18.xml" ContentType="application/vnd.openxmlformats-officedocument.drawing+xml"/>
  <Override PartName="/xl/comments12.xml" ContentType="application/vnd.openxmlformats-officedocument.spreadsheetml.comments+xml"/>
  <Override PartName="/xl/drawings/drawing19.xml" ContentType="application/vnd.openxmlformats-officedocument.drawing+xml"/>
  <Override PartName="/xl/comments13.xml" ContentType="application/vnd.openxmlformats-officedocument.spreadsheetml.comments+xml"/>
  <Override PartName="/xl/drawings/drawing20.xml" ContentType="application/vnd.openxmlformats-officedocument.drawing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erz\Documents\Aeroklub Polski\Komisja Modelarska\2025_Komisja Modelarska\2025_Ranking KS\e-Formularze KS_za 2025\"/>
    </mc:Choice>
  </mc:AlternateContent>
  <xr:revisionPtr revIDLastSave="0" documentId="13_ncr:1_{60218D07-98EF-4F8C-B1FA-9488F0E42246}" xr6:coauthVersionLast="47" xr6:coauthVersionMax="47" xr10:uidLastSave="{00000000-0000-0000-0000-000000000000}"/>
  <workbookProtection workbookAlgorithmName="SHA-512" workbookHashValue="/JyJsua2n3GJEe8D5dXBaUAO3BcRN3WtFysHQg8VsZ2cse/K069X6AXGHNeWM05cAQV5z06eMb3qL7KU6YmodQ==" workbookSaltValue="2HiImC86YT7wcXgPUFr5tw==" workbookSpinCount="100000" lockStructure="1"/>
  <bookViews>
    <workbookView xWindow="-120" yWindow="-120" windowWidth="29040" windowHeight="15720" activeTab="1" xr2:uid="{B2A18DEF-A2EB-48DB-A0C4-B0998F7F7267}"/>
  </bookViews>
  <sheets>
    <sheet name="Help" sheetId="27" r:id="rId1"/>
    <sheet name="Ranking" sheetId="8" r:id="rId2"/>
    <sheet name="ASW" sheetId="51" r:id="rId3"/>
    <sheet name="ORION" sheetId="52" r:id="rId4"/>
    <sheet name="MSML" sheetId="53" r:id="rId5"/>
    <sheet name="Artbem" sheetId="54" r:id="rId6"/>
    <sheet name="AGL" sheetId="55" r:id="rId7"/>
    <sheet name="ALO" sheetId="56" r:id="rId8"/>
    <sheet name="GSML" sheetId="57" r:id="rId9"/>
    <sheet name="WIE" sheetId="58" r:id="rId10"/>
    <sheet name="AW" sheetId="59" r:id="rId11"/>
    <sheet name="AZM" sheetId="60" r:id="rId12"/>
    <sheet name="AOS" sheetId="61" r:id="rId13"/>
    <sheet name="AROW" sheetId="62" r:id="rId14"/>
    <sheet name="APSL" sheetId="63" r:id="rId15"/>
    <sheet name="ŁASK" sheetId="64" r:id="rId16"/>
    <sheet name="APO" sheetId="65" r:id="rId17"/>
    <sheet name="HSML" sheetId="66" r:id="rId18"/>
    <sheet name="SAUT" sheetId="67" r:id="rId19"/>
    <sheet name="MTSR" sheetId="68" r:id="rId20"/>
  </sheets>
  <definedNames>
    <definedName name="_xlnm.Print_Area" localSheetId="6">AGL!$A$1:$E$166</definedName>
    <definedName name="_xlnm.Print_Area" localSheetId="7">ALO!$A$1:$E$166</definedName>
    <definedName name="_xlnm.Print_Area" localSheetId="12">AOS!$A$1:$E$166</definedName>
    <definedName name="_xlnm.Print_Area" localSheetId="16">APO!$A$1:$E$162</definedName>
    <definedName name="_xlnm.Print_Area" localSheetId="14">APSL!$A$1:$E$166</definedName>
    <definedName name="_xlnm.Print_Area" localSheetId="13">AROW!$A$1:$E$166</definedName>
    <definedName name="_xlnm.Print_Area" localSheetId="5">Artbem!$A$1:$E$166</definedName>
    <definedName name="_xlnm.Print_Area" localSheetId="2">ASW!$A$1:$E$166</definedName>
    <definedName name="_xlnm.Print_Area" localSheetId="10">AW!$A$1:$E$166</definedName>
    <definedName name="_xlnm.Print_Area" localSheetId="11">AZM!$A$1:$E$166</definedName>
    <definedName name="_xlnm.Print_Area" localSheetId="8">GSML!$A$1:$E$216</definedName>
    <definedName name="_xlnm.Print_Area" localSheetId="17">HSML!$A$1:$E$166</definedName>
    <definedName name="_xlnm.Print_Area" localSheetId="15">ŁASK!$A$1:$E$166</definedName>
    <definedName name="_xlnm.Print_Area" localSheetId="4">MSML!$A$1:$E$166</definedName>
    <definedName name="_xlnm.Print_Area" localSheetId="19">MTSR!$A$1:$E$278</definedName>
    <definedName name="_xlnm.Print_Area" localSheetId="3">ORION!$A$1:$E$166</definedName>
    <definedName name="_xlnm.Print_Area" localSheetId="18">SAUT!$A$1:$E$286</definedName>
    <definedName name="_xlnm.Print_Area" localSheetId="9">WIE!$A$1:$E$174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8" l="1"/>
  <c r="J10" i="8"/>
  <c r="H10" i="8"/>
  <c r="G10" i="8"/>
  <c r="F10" i="8"/>
  <c r="D10" i="8"/>
  <c r="C10" i="8"/>
  <c r="B10" i="8"/>
  <c r="E15" i="68"/>
  <c r="E179" i="68" s="1"/>
  <c r="E16" i="68"/>
  <c r="E17" i="68"/>
  <c r="E18" i="68"/>
  <c r="E19" i="68"/>
  <c r="E20" i="68"/>
  <c r="E21" i="68"/>
  <c r="E22" i="68"/>
  <c r="E23" i="68"/>
  <c r="E24" i="68"/>
  <c r="E25" i="68"/>
  <c r="E26" i="68"/>
  <c r="E27" i="68"/>
  <c r="E28" i="68"/>
  <c r="E29" i="68"/>
  <c r="E30" i="68"/>
  <c r="E31" i="68"/>
  <c r="E32" i="68"/>
  <c r="E33" i="68"/>
  <c r="E34" i="68"/>
  <c r="E35" i="68"/>
  <c r="E36" i="68"/>
  <c r="E37" i="68"/>
  <c r="E38" i="68"/>
  <c r="E39" i="68"/>
  <c r="E40" i="68"/>
  <c r="E41" i="68"/>
  <c r="E42" i="68"/>
  <c r="E43" i="68"/>
  <c r="E44" i="68"/>
  <c r="E45" i="68"/>
  <c r="E46" i="68"/>
  <c r="E47" i="68"/>
  <c r="E48" i="68"/>
  <c r="E49" i="68"/>
  <c r="E50" i="68"/>
  <c r="E51" i="68"/>
  <c r="E52" i="68"/>
  <c r="E53" i="68"/>
  <c r="E54" i="68"/>
  <c r="E55" i="68"/>
  <c r="E56" i="68"/>
  <c r="E57" i="68"/>
  <c r="E58" i="68"/>
  <c r="E59" i="68"/>
  <c r="E60" i="68"/>
  <c r="E61" i="68"/>
  <c r="E62" i="68"/>
  <c r="E63" i="68"/>
  <c r="E64" i="68"/>
  <c r="E65" i="68"/>
  <c r="E66" i="68"/>
  <c r="E67" i="68"/>
  <c r="E68" i="68"/>
  <c r="E69" i="68"/>
  <c r="E70" i="68"/>
  <c r="E71" i="68"/>
  <c r="E72" i="68"/>
  <c r="E73" i="68"/>
  <c r="E74" i="68"/>
  <c r="E75" i="68"/>
  <c r="E76" i="68"/>
  <c r="E77" i="68"/>
  <c r="E78" i="68"/>
  <c r="E79" i="68"/>
  <c r="E80" i="68"/>
  <c r="E81" i="68"/>
  <c r="E82" i="68"/>
  <c r="E83" i="68"/>
  <c r="E84" i="68"/>
  <c r="E85" i="68"/>
  <c r="E86" i="68"/>
  <c r="E87" i="68"/>
  <c r="E88" i="68"/>
  <c r="E89" i="68"/>
  <c r="E90" i="68"/>
  <c r="E91" i="68"/>
  <c r="E92" i="68"/>
  <c r="E93" i="68"/>
  <c r="E94" i="68"/>
  <c r="E95" i="68"/>
  <c r="E96" i="68"/>
  <c r="E97" i="68"/>
  <c r="E98" i="68"/>
  <c r="E99" i="68"/>
  <c r="E100" i="68"/>
  <c r="E101" i="68"/>
  <c r="E102" i="68"/>
  <c r="E103" i="68"/>
  <c r="E104" i="68"/>
  <c r="E105" i="68"/>
  <c r="E106" i="68"/>
  <c r="E107" i="68"/>
  <c r="E108" i="68"/>
  <c r="E109" i="68"/>
  <c r="E110" i="68"/>
  <c r="E111" i="68"/>
  <c r="E112" i="68"/>
  <c r="E113" i="68"/>
  <c r="E114" i="68"/>
  <c r="E115" i="68"/>
  <c r="E116" i="68"/>
  <c r="E117" i="68"/>
  <c r="E118" i="68"/>
  <c r="E119" i="68"/>
  <c r="E120" i="68"/>
  <c r="E121" i="68"/>
  <c r="E122" i="68"/>
  <c r="E123" i="68"/>
  <c r="E124" i="68"/>
  <c r="E125" i="68"/>
  <c r="E126" i="68"/>
  <c r="E127" i="68"/>
  <c r="E128" i="68"/>
  <c r="E129" i="68"/>
  <c r="E130" i="68"/>
  <c r="E131" i="68"/>
  <c r="E132" i="68"/>
  <c r="E133" i="68"/>
  <c r="E134" i="68"/>
  <c r="E135" i="68"/>
  <c r="E136" i="68"/>
  <c r="E137" i="68"/>
  <c r="E138" i="68"/>
  <c r="E139" i="68"/>
  <c r="E140" i="68"/>
  <c r="E141" i="68"/>
  <c r="E142" i="68"/>
  <c r="E143" i="68"/>
  <c r="E144" i="68"/>
  <c r="E145" i="68"/>
  <c r="E146" i="68"/>
  <c r="E147" i="68"/>
  <c r="E148" i="68"/>
  <c r="E149" i="68"/>
  <c r="E150" i="68"/>
  <c r="E151" i="68"/>
  <c r="E152" i="68"/>
  <c r="E153" i="68"/>
  <c r="E154" i="68"/>
  <c r="E155" i="68"/>
  <c r="E156" i="68"/>
  <c r="E157" i="68"/>
  <c r="E158" i="68"/>
  <c r="E159" i="68"/>
  <c r="E160" i="68"/>
  <c r="E161" i="68"/>
  <c r="E162" i="68"/>
  <c r="E163" i="68"/>
  <c r="E164" i="68"/>
  <c r="E165" i="68"/>
  <c r="E166" i="68"/>
  <c r="E167" i="68"/>
  <c r="E168" i="68"/>
  <c r="E169" i="68"/>
  <c r="E170" i="68"/>
  <c r="E171" i="68"/>
  <c r="E172" i="68"/>
  <c r="E173" i="68"/>
  <c r="E174" i="68"/>
  <c r="E175" i="68"/>
  <c r="E176" i="68"/>
  <c r="E177" i="68"/>
  <c r="E178" i="68"/>
  <c r="E183" i="68"/>
  <c r="E184" i="68"/>
  <c r="E185" i="68"/>
  <c r="E186" i="68"/>
  <c r="E187" i="68"/>
  <c r="E188" i="68"/>
  <c r="E189" i="68"/>
  <c r="E190" i="68"/>
  <c r="E196" i="68"/>
  <c r="E203" i="68" s="1"/>
  <c r="E197" i="68"/>
  <c r="E198" i="68"/>
  <c r="E199" i="68"/>
  <c r="E200" i="68"/>
  <c r="E201" i="68"/>
  <c r="E202" i="68"/>
  <c r="E207" i="68"/>
  <c r="E253" i="68" s="1"/>
  <c r="E208" i="68"/>
  <c r="E209" i="68"/>
  <c r="E210" i="68"/>
  <c r="E211" i="68"/>
  <c r="E212" i="68"/>
  <c r="E213" i="68"/>
  <c r="E214" i="68"/>
  <c r="E215" i="68"/>
  <c r="E216" i="68"/>
  <c r="E217" i="68"/>
  <c r="E218" i="68"/>
  <c r="E219" i="68"/>
  <c r="E220" i="68"/>
  <c r="E221" i="68"/>
  <c r="E222" i="68"/>
  <c r="E223" i="68"/>
  <c r="E224" i="68"/>
  <c r="E225" i="68"/>
  <c r="E226" i="68"/>
  <c r="E227" i="68"/>
  <c r="E228" i="68"/>
  <c r="E229" i="68"/>
  <c r="E230" i="68"/>
  <c r="E231" i="68"/>
  <c r="E232" i="68"/>
  <c r="E233" i="68"/>
  <c r="E234" i="68"/>
  <c r="E235" i="68"/>
  <c r="E236" i="68"/>
  <c r="E237" i="68"/>
  <c r="E238" i="68"/>
  <c r="E239" i="68"/>
  <c r="E240" i="68"/>
  <c r="E241" i="68"/>
  <c r="E242" i="68"/>
  <c r="E243" i="68"/>
  <c r="E244" i="68"/>
  <c r="E245" i="68"/>
  <c r="E246" i="68"/>
  <c r="E247" i="68"/>
  <c r="E248" i="68"/>
  <c r="E249" i="68"/>
  <c r="E250" i="68"/>
  <c r="E251" i="68"/>
  <c r="E252" i="68"/>
  <c r="E257" i="68"/>
  <c r="E267" i="68" s="1"/>
  <c r="E258" i="68"/>
  <c r="E259" i="68"/>
  <c r="E260" i="68"/>
  <c r="E261" i="68"/>
  <c r="E262" i="68"/>
  <c r="E263" i="68"/>
  <c r="E264" i="68"/>
  <c r="E265" i="68"/>
  <c r="E266" i="68"/>
  <c r="E271" i="68"/>
  <c r="E272" i="68"/>
  <c r="E276" i="68" l="1"/>
  <c r="K8" i="8"/>
  <c r="J8" i="8"/>
  <c r="H8" i="8"/>
  <c r="G8" i="8"/>
  <c r="F8" i="8"/>
  <c r="D8" i="8"/>
  <c r="C8" i="8"/>
  <c r="B8" i="8"/>
  <c r="E15" i="67"/>
  <c r="E16" i="67"/>
  <c r="E17" i="67"/>
  <c r="E18" i="67"/>
  <c r="E19" i="67"/>
  <c r="E20" i="67"/>
  <c r="E187" i="67" s="1"/>
  <c r="E21" i="67"/>
  <c r="E22" i="67"/>
  <c r="E23" i="67"/>
  <c r="E24" i="67"/>
  <c r="E25" i="67"/>
  <c r="E26" i="67"/>
  <c r="E27" i="67"/>
  <c r="E28" i="67"/>
  <c r="E29" i="67"/>
  <c r="E30" i="67"/>
  <c r="E31" i="67"/>
  <c r="E32" i="67"/>
  <c r="E33" i="67"/>
  <c r="E34" i="67"/>
  <c r="E35" i="67"/>
  <c r="E36" i="67"/>
  <c r="E37" i="67"/>
  <c r="E38" i="67"/>
  <c r="E39" i="67"/>
  <c r="E40" i="67"/>
  <c r="E41" i="67"/>
  <c r="E42" i="67"/>
  <c r="E43" i="67"/>
  <c r="E44" i="67"/>
  <c r="E45" i="67"/>
  <c r="E46" i="67"/>
  <c r="E47" i="67"/>
  <c r="E48" i="67"/>
  <c r="E49" i="67"/>
  <c r="E50" i="67"/>
  <c r="E51" i="67"/>
  <c r="E52" i="67"/>
  <c r="E53" i="67"/>
  <c r="E54" i="67"/>
  <c r="E55" i="67"/>
  <c r="E56" i="67"/>
  <c r="E57" i="67"/>
  <c r="E58" i="67"/>
  <c r="E59" i="67"/>
  <c r="E60" i="67"/>
  <c r="E61" i="67"/>
  <c r="E62" i="67"/>
  <c r="E63" i="67"/>
  <c r="E64" i="67"/>
  <c r="E65" i="67"/>
  <c r="E66" i="67"/>
  <c r="E67" i="67"/>
  <c r="E68" i="67"/>
  <c r="E69" i="67"/>
  <c r="E70" i="67"/>
  <c r="E71" i="67"/>
  <c r="E72" i="67"/>
  <c r="E73" i="67"/>
  <c r="E74" i="67"/>
  <c r="E75" i="67"/>
  <c r="E76" i="67"/>
  <c r="E77" i="67"/>
  <c r="E78" i="67"/>
  <c r="E79" i="67"/>
  <c r="E80" i="67"/>
  <c r="E81" i="67"/>
  <c r="E82" i="67"/>
  <c r="E83" i="67"/>
  <c r="E84" i="67"/>
  <c r="E85" i="67"/>
  <c r="E86" i="67"/>
  <c r="E87" i="67"/>
  <c r="E88" i="67"/>
  <c r="E89" i="67"/>
  <c r="E90" i="67"/>
  <c r="E91" i="67"/>
  <c r="E92" i="67"/>
  <c r="E93" i="67"/>
  <c r="E94" i="67"/>
  <c r="E95" i="67"/>
  <c r="E96" i="67"/>
  <c r="E97" i="67"/>
  <c r="E98" i="67"/>
  <c r="E99" i="67"/>
  <c r="E100" i="67"/>
  <c r="E101" i="67"/>
  <c r="E102" i="67"/>
  <c r="E103" i="67"/>
  <c r="E104" i="67"/>
  <c r="E105" i="67"/>
  <c r="E106" i="67"/>
  <c r="E107" i="67"/>
  <c r="E108" i="67"/>
  <c r="E109" i="67"/>
  <c r="E110" i="67"/>
  <c r="E111" i="67"/>
  <c r="E112" i="67"/>
  <c r="E113" i="67"/>
  <c r="E114" i="67"/>
  <c r="E115" i="67"/>
  <c r="E116" i="67"/>
  <c r="E117" i="67"/>
  <c r="E118" i="67"/>
  <c r="E119" i="67"/>
  <c r="E120" i="67"/>
  <c r="E121" i="67"/>
  <c r="E122" i="67"/>
  <c r="E123" i="67"/>
  <c r="E124" i="67"/>
  <c r="E125" i="67"/>
  <c r="E126" i="67"/>
  <c r="E127" i="67"/>
  <c r="E128" i="67"/>
  <c r="E129" i="67"/>
  <c r="E130" i="67"/>
  <c r="E131" i="67"/>
  <c r="E132" i="67"/>
  <c r="E133" i="67"/>
  <c r="E134" i="67"/>
  <c r="E135" i="67"/>
  <c r="E136" i="67"/>
  <c r="E137" i="67"/>
  <c r="E138" i="67"/>
  <c r="E139" i="67"/>
  <c r="E140" i="67"/>
  <c r="E141" i="67"/>
  <c r="E142" i="67"/>
  <c r="E143" i="67"/>
  <c r="E144" i="67"/>
  <c r="E145" i="67"/>
  <c r="E146" i="67"/>
  <c r="E147" i="67"/>
  <c r="E148" i="67"/>
  <c r="E149" i="67"/>
  <c r="E150" i="67"/>
  <c r="E151" i="67"/>
  <c r="E152" i="67"/>
  <c r="E153" i="67"/>
  <c r="E154" i="67"/>
  <c r="E155" i="67"/>
  <c r="E156" i="67"/>
  <c r="E157" i="67"/>
  <c r="E158" i="67"/>
  <c r="E159" i="67"/>
  <c r="E160" i="67"/>
  <c r="E161" i="67"/>
  <c r="E162" i="67"/>
  <c r="E163" i="67"/>
  <c r="E164" i="67"/>
  <c r="E165" i="67"/>
  <c r="E166" i="67"/>
  <c r="E167" i="67"/>
  <c r="E168" i="67"/>
  <c r="E169" i="67"/>
  <c r="E170" i="67"/>
  <c r="E171" i="67"/>
  <c r="E172" i="67"/>
  <c r="E173" i="67"/>
  <c r="E174" i="67"/>
  <c r="E175" i="67"/>
  <c r="E176" i="67"/>
  <c r="E177" i="67"/>
  <c r="E178" i="67"/>
  <c r="E179" i="67"/>
  <c r="E180" i="67"/>
  <c r="E181" i="67"/>
  <c r="E182" i="67"/>
  <c r="E183" i="67"/>
  <c r="E184" i="67"/>
  <c r="E185" i="67"/>
  <c r="E186" i="67"/>
  <c r="E191" i="67"/>
  <c r="E198" i="67" s="1"/>
  <c r="E192" i="67"/>
  <c r="E193" i="67"/>
  <c r="E194" i="67"/>
  <c r="E195" i="67"/>
  <c r="E196" i="67"/>
  <c r="E197" i="67"/>
  <c r="E204" i="67"/>
  <c r="E205" i="67"/>
  <c r="E206" i="67"/>
  <c r="E207" i="67"/>
  <c r="E208" i="67"/>
  <c r="E209" i="67"/>
  <c r="E210" i="67"/>
  <c r="E211" i="67"/>
  <c r="E215" i="67"/>
  <c r="E261" i="67" s="1"/>
  <c r="E216" i="67"/>
  <c r="E217" i="67"/>
  <c r="E218" i="67"/>
  <c r="E219" i="67"/>
  <c r="E220" i="67"/>
  <c r="E221" i="67"/>
  <c r="E222" i="67"/>
  <c r="E223" i="67"/>
  <c r="E224" i="67"/>
  <c r="E225" i="67"/>
  <c r="E226" i="67"/>
  <c r="E227" i="67"/>
  <c r="E228" i="67"/>
  <c r="E229" i="67"/>
  <c r="E230" i="67"/>
  <c r="E231" i="67"/>
  <c r="E232" i="67"/>
  <c r="E233" i="67"/>
  <c r="E234" i="67"/>
  <c r="E235" i="67"/>
  <c r="E236" i="67"/>
  <c r="E237" i="67"/>
  <c r="E238" i="67"/>
  <c r="E239" i="67"/>
  <c r="E240" i="67"/>
  <c r="E241" i="67"/>
  <c r="E242" i="67"/>
  <c r="E243" i="67"/>
  <c r="E244" i="67"/>
  <c r="E245" i="67"/>
  <c r="E246" i="67"/>
  <c r="E247" i="67"/>
  <c r="E248" i="67"/>
  <c r="E249" i="67"/>
  <c r="E250" i="67"/>
  <c r="E251" i="67"/>
  <c r="E252" i="67"/>
  <c r="E253" i="67"/>
  <c r="E254" i="67"/>
  <c r="E255" i="67"/>
  <c r="E256" i="67"/>
  <c r="E257" i="67"/>
  <c r="E258" i="67"/>
  <c r="E259" i="67"/>
  <c r="E260" i="67"/>
  <c r="E265" i="67"/>
  <c r="E275" i="67" s="1"/>
  <c r="E266" i="67"/>
  <c r="E267" i="67"/>
  <c r="E268" i="67"/>
  <c r="E269" i="67"/>
  <c r="E270" i="67"/>
  <c r="E271" i="67"/>
  <c r="E272" i="67"/>
  <c r="E273" i="67"/>
  <c r="E274" i="67"/>
  <c r="E279" i="67"/>
  <c r="E280" i="67"/>
  <c r="E284" i="67" l="1"/>
  <c r="K15" i="8"/>
  <c r="J15" i="8"/>
  <c r="H15" i="8"/>
  <c r="G15" i="8"/>
  <c r="F15" i="8"/>
  <c r="D15" i="8"/>
  <c r="C15" i="8"/>
  <c r="B15" i="8"/>
  <c r="E15" i="66"/>
  <c r="E63" i="66" s="1"/>
  <c r="E16" i="66"/>
  <c r="E17" i="66"/>
  <c r="E18" i="66"/>
  <c r="E19" i="66"/>
  <c r="E20" i="66"/>
  <c r="E21" i="66"/>
  <c r="E22" i="66"/>
  <c r="E23" i="66"/>
  <c r="E24" i="66"/>
  <c r="E25" i="66"/>
  <c r="E26" i="66"/>
  <c r="E27" i="66"/>
  <c r="E28" i="66"/>
  <c r="E29" i="66"/>
  <c r="E30" i="66"/>
  <c r="E31" i="66"/>
  <c r="E32" i="66"/>
  <c r="E33" i="66"/>
  <c r="E34" i="66"/>
  <c r="E35" i="66"/>
  <c r="E36" i="66"/>
  <c r="E37" i="66"/>
  <c r="E38" i="66"/>
  <c r="E39" i="66"/>
  <c r="E40" i="66"/>
  <c r="E41" i="66"/>
  <c r="E42" i="66"/>
  <c r="E43" i="66"/>
  <c r="E44" i="66"/>
  <c r="E45" i="66"/>
  <c r="E46" i="66"/>
  <c r="E47" i="66"/>
  <c r="E48" i="66"/>
  <c r="E49" i="66"/>
  <c r="E50" i="66"/>
  <c r="E51" i="66"/>
  <c r="E52" i="66"/>
  <c r="E53" i="66"/>
  <c r="E54" i="66"/>
  <c r="E55" i="66"/>
  <c r="E56" i="66"/>
  <c r="E57" i="66"/>
  <c r="E58" i="66"/>
  <c r="E59" i="66"/>
  <c r="E60" i="66"/>
  <c r="E61" i="66"/>
  <c r="E62" i="66"/>
  <c r="E67" i="66"/>
  <c r="E68" i="66"/>
  <c r="E69" i="66"/>
  <c r="E74" i="66" s="1"/>
  <c r="E70" i="66"/>
  <c r="E71" i="66"/>
  <c r="E72" i="66"/>
  <c r="E73" i="66"/>
  <c r="E80" i="66"/>
  <c r="E81" i="66"/>
  <c r="E82" i="66"/>
  <c r="E83" i="66"/>
  <c r="E87" i="66" s="1"/>
  <c r="E84" i="66"/>
  <c r="E85" i="66"/>
  <c r="E86" i="66"/>
  <c r="E91" i="66"/>
  <c r="E92" i="66"/>
  <c r="E93" i="66"/>
  <c r="E94" i="66"/>
  <c r="E95" i="66"/>
  <c r="E96" i="66"/>
  <c r="E97" i="66"/>
  <c r="E98" i="66"/>
  <c r="E99" i="66"/>
  <c r="E100" i="66"/>
  <c r="E101" i="66"/>
  <c r="E102" i="66"/>
  <c r="E103" i="66"/>
  <c r="E104" i="66"/>
  <c r="E105" i="66"/>
  <c r="E106" i="66"/>
  <c r="E107" i="66"/>
  <c r="E108" i="66"/>
  <c r="E109" i="66"/>
  <c r="E110" i="66"/>
  <c r="E111" i="66"/>
  <c r="E112" i="66"/>
  <c r="E113" i="66"/>
  <c r="E114" i="66"/>
  <c r="E115" i="66"/>
  <c r="E116" i="66"/>
  <c r="E117" i="66"/>
  <c r="E118" i="66"/>
  <c r="E119" i="66"/>
  <c r="E120" i="66"/>
  <c r="E121" i="66"/>
  <c r="E122" i="66"/>
  <c r="E123" i="66"/>
  <c r="E124" i="66"/>
  <c r="E125" i="66"/>
  <c r="E126" i="66"/>
  <c r="E127" i="66"/>
  <c r="E128" i="66"/>
  <c r="E129" i="66"/>
  <c r="E130" i="66"/>
  <c r="E131" i="66"/>
  <c r="E132" i="66"/>
  <c r="E133" i="66"/>
  <c r="E134" i="66"/>
  <c r="E135" i="66"/>
  <c r="E136" i="66"/>
  <c r="E137" i="66"/>
  <c r="E138" i="66"/>
  <c r="E139" i="66"/>
  <c r="E140" i="66"/>
  <c r="E141" i="66"/>
  <c r="E145" i="66"/>
  <c r="E146" i="66"/>
  <c r="E147" i="66"/>
  <c r="E148" i="66"/>
  <c r="E149" i="66"/>
  <c r="E150" i="66"/>
  <c r="E151" i="66"/>
  <c r="E152" i="66"/>
  <c r="E153" i="66"/>
  <c r="E154" i="66"/>
  <c r="E155" i="66"/>
  <c r="E159" i="66"/>
  <c r="E160" i="66" s="1"/>
  <c r="J13" i="8"/>
  <c r="H13" i="8"/>
  <c r="G13" i="8"/>
  <c r="D13" i="8"/>
  <c r="C13" i="8"/>
  <c r="B13" i="8"/>
  <c r="E15" i="65"/>
  <c r="E16" i="65"/>
  <c r="E63" i="65" s="1"/>
  <c r="E17" i="65"/>
  <c r="E18" i="65"/>
  <c r="E19" i="65"/>
  <c r="E20" i="65"/>
  <c r="E21" i="65"/>
  <c r="E22" i="65"/>
  <c r="E23" i="65"/>
  <c r="E24" i="65"/>
  <c r="E25" i="65"/>
  <c r="E26" i="65"/>
  <c r="E27" i="65"/>
  <c r="E28" i="65"/>
  <c r="E29" i="65"/>
  <c r="E30" i="65"/>
  <c r="E31" i="65"/>
  <c r="E32" i="65"/>
  <c r="E33" i="65"/>
  <c r="E34" i="65"/>
  <c r="E35" i="65"/>
  <c r="E36" i="65"/>
  <c r="E37" i="65"/>
  <c r="E38" i="65"/>
  <c r="E39" i="65"/>
  <c r="E40" i="65"/>
  <c r="E41" i="65"/>
  <c r="E42" i="65"/>
  <c r="E43" i="65"/>
  <c r="E44" i="65"/>
  <c r="E45" i="65"/>
  <c r="E46" i="65"/>
  <c r="E47" i="65"/>
  <c r="E48" i="65"/>
  <c r="E49" i="65"/>
  <c r="E50" i="65"/>
  <c r="E51" i="65"/>
  <c r="E52" i="65"/>
  <c r="E53" i="65"/>
  <c r="E54" i="65"/>
  <c r="E55" i="65"/>
  <c r="E56" i="65"/>
  <c r="E57" i="65"/>
  <c r="E58" i="65"/>
  <c r="E59" i="65"/>
  <c r="E60" i="65"/>
  <c r="E61" i="65"/>
  <c r="E62" i="65"/>
  <c r="E67" i="65"/>
  <c r="E68" i="65"/>
  <c r="E69" i="65"/>
  <c r="E70" i="65"/>
  <c r="E71" i="65"/>
  <c r="E72" i="65"/>
  <c r="E73" i="65"/>
  <c r="E74" i="65"/>
  <c r="E80" i="65"/>
  <c r="E81" i="65"/>
  <c r="E82" i="65"/>
  <c r="E83" i="65"/>
  <c r="E84" i="65"/>
  <c r="E85" i="65"/>
  <c r="E86" i="65"/>
  <c r="E91" i="65"/>
  <c r="E137" i="65" s="1"/>
  <c r="E92" i="65"/>
  <c r="E93" i="65"/>
  <c r="E94" i="65"/>
  <c r="E95" i="65"/>
  <c r="E96" i="65"/>
  <c r="E97" i="65"/>
  <c r="E98" i="65"/>
  <c r="E99" i="65"/>
  <c r="E100" i="65"/>
  <c r="E101" i="65"/>
  <c r="E102" i="65"/>
  <c r="E103" i="65"/>
  <c r="E104" i="65"/>
  <c r="E105" i="65"/>
  <c r="E106" i="65"/>
  <c r="E107" i="65"/>
  <c r="E108" i="65"/>
  <c r="E109" i="65"/>
  <c r="E110" i="65"/>
  <c r="E111" i="65"/>
  <c r="E112" i="65"/>
  <c r="E113" i="65"/>
  <c r="E114" i="65"/>
  <c r="E115" i="65"/>
  <c r="E116" i="65"/>
  <c r="E117" i="65"/>
  <c r="E118" i="65"/>
  <c r="E119" i="65"/>
  <c r="E120" i="65"/>
  <c r="E121" i="65"/>
  <c r="E122" i="65"/>
  <c r="E123" i="65"/>
  <c r="E124" i="65"/>
  <c r="E125" i="65"/>
  <c r="E126" i="65"/>
  <c r="E127" i="65"/>
  <c r="E128" i="65"/>
  <c r="E129" i="65"/>
  <c r="E130" i="65"/>
  <c r="E131" i="65"/>
  <c r="E132" i="65"/>
  <c r="E133" i="65"/>
  <c r="E134" i="65"/>
  <c r="E135" i="65"/>
  <c r="E136" i="65"/>
  <c r="E141" i="65"/>
  <c r="E151" i="65" s="1"/>
  <c r="E142" i="65"/>
  <c r="E143" i="65"/>
  <c r="E144" i="65"/>
  <c r="E145" i="65"/>
  <c r="E146" i="65"/>
  <c r="E147" i="65"/>
  <c r="E148" i="65"/>
  <c r="E149" i="65"/>
  <c r="E150" i="65"/>
  <c r="E155" i="65"/>
  <c r="E156" i="65"/>
  <c r="K22" i="8"/>
  <c r="J22" i="8"/>
  <c r="H22" i="8"/>
  <c r="G22" i="8"/>
  <c r="F22" i="8"/>
  <c r="D22" i="8"/>
  <c r="C22" i="8"/>
  <c r="B22" i="8"/>
  <c r="E15" i="64"/>
  <c r="E63" i="64" s="1"/>
  <c r="E16" i="64"/>
  <c r="E17" i="64"/>
  <c r="E18" i="64"/>
  <c r="E19" i="64"/>
  <c r="E20" i="64"/>
  <c r="E21" i="64"/>
  <c r="E22" i="64"/>
  <c r="E23" i="64"/>
  <c r="E24" i="64"/>
  <c r="E25" i="64"/>
  <c r="E26" i="64"/>
  <c r="E27" i="64"/>
  <c r="E28" i="64"/>
  <c r="E29" i="64"/>
  <c r="E30" i="64"/>
  <c r="E31" i="64"/>
  <c r="E32" i="64"/>
  <c r="E33" i="64"/>
  <c r="E34" i="64"/>
  <c r="E35" i="64"/>
  <c r="E36" i="64"/>
  <c r="E37" i="64"/>
  <c r="E38" i="64"/>
  <c r="E39" i="64"/>
  <c r="E40" i="64"/>
  <c r="E41" i="64"/>
  <c r="E42" i="64"/>
  <c r="E43" i="64"/>
  <c r="E44" i="64"/>
  <c r="E45" i="64"/>
  <c r="E46" i="64"/>
  <c r="E47" i="64"/>
  <c r="E48" i="64"/>
  <c r="E49" i="64"/>
  <c r="E50" i="64"/>
  <c r="E51" i="64"/>
  <c r="E52" i="64"/>
  <c r="E53" i="64"/>
  <c r="E54" i="64"/>
  <c r="E55" i="64"/>
  <c r="E56" i="64"/>
  <c r="E57" i="64"/>
  <c r="E58" i="64"/>
  <c r="E59" i="64"/>
  <c r="E60" i="64"/>
  <c r="E61" i="64"/>
  <c r="E62" i="64"/>
  <c r="E67" i="64"/>
  <c r="E74" i="64" s="1"/>
  <c r="E68" i="64"/>
  <c r="E69" i="64"/>
  <c r="E70" i="64"/>
  <c r="E71" i="64"/>
  <c r="E72" i="64"/>
  <c r="E73" i="64"/>
  <c r="E80" i="64"/>
  <c r="E87" i="64" s="1"/>
  <c r="E81" i="64"/>
  <c r="E82" i="64"/>
  <c r="E83" i="64"/>
  <c r="E84" i="64"/>
  <c r="E85" i="64"/>
  <c r="E86" i="64"/>
  <c r="E91" i="64"/>
  <c r="E141" i="64" s="1"/>
  <c r="E92" i="64"/>
  <c r="E93" i="64"/>
  <c r="E94" i="64"/>
  <c r="E95" i="64"/>
  <c r="E96" i="64"/>
  <c r="E97" i="64"/>
  <c r="E98" i="64"/>
  <c r="E99" i="64"/>
  <c r="E100" i="64"/>
  <c r="E101" i="64"/>
  <c r="E102" i="64"/>
  <c r="E103" i="64"/>
  <c r="E104" i="64"/>
  <c r="E105" i="64"/>
  <c r="E106" i="64"/>
  <c r="E107" i="64"/>
  <c r="E108" i="64"/>
  <c r="E109" i="64"/>
  <c r="E110" i="64"/>
  <c r="E111" i="64"/>
  <c r="E112" i="64"/>
  <c r="E113" i="64"/>
  <c r="E114" i="64"/>
  <c r="E115" i="64"/>
  <c r="E116" i="64"/>
  <c r="E117" i="64"/>
  <c r="E118" i="64"/>
  <c r="E119" i="64"/>
  <c r="E120" i="64"/>
  <c r="E121" i="64"/>
  <c r="E122" i="64"/>
  <c r="E123" i="64"/>
  <c r="E124" i="64"/>
  <c r="E125" i="64"/>
  <c r="E126" i="64"/>
  <c r="E127" i="64"/>
  <c r="E128" i="64"/>
  <c r="E129" i="64"/>
  <c r="E130" i="64"/>
  <c r="E131" i="64"/>
  <c r="E132" i="64"/>
  <c r="E133" i="64"/>
  <c r="E134" i="64"/>
  <c r="E135" i="64"/>
  <c r="E136" i="64"/>
  <c r="E137" i="64"/>
  <c r="E138" i="64"/>
  <c r="E139" i="64"/>
  <c r="E140" i="64"/>
  <c r="E145" i="64"/>
  <c r="E155" i="64" s="1"/>
  <c r="E146" i="64"/>
  <c r="E147" i="64"/>
  <c r="E148" i="64"/>
  <c r="E149" i="64"/>
  <c r="E150" i="64"/>
  <c r="E151" i="64"/>
  <c r="E152" i="64"/>
  <c r="E153" i="64"/>
  <c r="E154" i="64"/>
  <c r="E159" i="64"/>
  <c r="E160" i="64"/>
  <c r="K24" i="8"/>
  <c r="J24" i="8"/>
  <c r="H24" i="8"/>
  <c r="G24" i="8"/>
  <c r="F24" i="8"/>
  <c r="D24" i="8"/>
  <c r="C24" i="8"/>
  <c r="B24" i="8"/>
  <c r="E15" i="63"/>
  <c r="E16" i="63"/>
  <c r="E63" i="63" s="1"/>
  <c r="E17" i="63"/>
  <c r="E18" i="63"/>
  <c r="E19" i="63"/>
  <c r="E20" i="63"/>
  <c r="E21" i="63"/>
  <c r="E22" i="63"/>
  <c r="E23" i="63"/>
  <c r="E24" i="63"/>
  <c r="E25" i="63"/>
  <c r="E26" i="63"/>
  <c r="E27" i="63"/>
  <c r="E28" i="63"/>
  <c r="E29" i="63"/>
  <c r="E30" i="63"/>
  <c r="E31" i="63"/>
  <c r="E32" i="63"/>
  <c r="E33" i="63"/>
  <c r="E34" i="63"/>
  <c r="E35" i="63"/>
  <c r="E36" i="63"/>
  <c r="E37" i="63"/>
  <c r="E38" i="63"/>
  <c r="E39" i="63"/>
  <c r="E40" i="63"/>
  <c r="E41" i="63"/>
  <c r="E42" i="63"/>
  <c r="E43" i="63"/>
  <c r="E44" i="63"/>
  <c r="E45" i="63"/>
  <c r="E46" i="63"/>
  <c r="E47" i="63"/>
  <c r="E48" i="63"/>
  <c r="E49" i="63"/>
  <c r="E50" i="63"/>
  <c r="E51" i="63"/>
  <c r="E52" i="63"/>
  <c r="E53" i="63"/>
  <c r="E54" i="63"/>
  <c r="E55" i="63"/>
  <c r="E56" i="63"/>
  <c r="E57" i="63"/>
  <c r="E58" i="63"/>
  <c r="E59" i="63"/>
  <c r="E60" i="63"/>
  <c r="E61" i="63"/>
  <c r="E62" i="63"/>
  <c r="E67" i="63"/>
  <c r="E74" i="63" s="1"/>
  <c r="E68" i="63"/>
  <c r="E69" i="63"/>
  <c r="E70" i="63"/>
  <c r="E71" i="63"/>
  <c r="E72" i="63"/>
  <c r="E73" i="63"/>
  <c r="E80" i="63"/>
  <c r="E87" i="63" s="1"/>
  <c r="E81" i="63"/>
  <c r="E82" i="63"/>
  <c r="E83" i="63"/>
  <c r="E84" i="63"/>
  <c r="E85" i="63"/>
  <c r="E86" i="63"/>
  <c r="E91" i="63"/>
  <c r="E92" i="63"/>
  <c r="E93" i="63"/>
  <c r="E94" i="63"/>
  <c r="E141" i="63" s="1"/>
  <c r="E95" i="63"/>
  <c r="E96" i="63"/>
  <c r="E97" i="63"/>
  <c r="E98" i="63"/>
  <c r="E99" i="63"/>
  <c r="E100" i="63"/>
  <c r="E101" i="63"/>
  <c r="E102" i="63"/>
  <c r="E103" i="63"/>
  <c r="E104" i="63"/>
  <c r="E105" i="63"/>
  <c r="E106" i="63"/>
  <c r="E107" i="63"/>
  <c r="E108" i="63"/>
  <c r="E109" i="63"/>
  <c r="E110" i="63"/>
  <c r="E111" i="63"/>
  <c r="E112" i="63"/>
  <c r="E113" i="63"/>
  <c r="E114" i="63"/>
  <c r="E115" i="63"/>
  <c r="E116" i="63"/>
  <c r="E117" i="63"/>
  <c r="E118" i="63"/>
  <c r="E119" i="63"/>
  <c r="E120" i="63"/>
  <c r="E121" i="63"/>
  <c r="E122" i="63"/>
  <c r="E123" i="63"/>
  <c r="E124" i="63"/>
  <c r="E125" i="63"/>
  <c r="E126" i="63"/>
  <c r="E127" i="63"/>
  <c r="E128" i="63"/>
  <c r="E129" i="63"/>
  <c r="E130" i="63"/>
  <c r="E131" i="63"/>
  <c r="E132" i="63"/>
  <c r="E133" i="63"/>
  <c r="E134" i="63"/>
  <c r="E135" i="63"/>
  <c r="E136" i="63"/>
  <c r="E137" i="63"/>
  <c r="E138" i="63"/>
  <c r="E139" i="63"/>
  <c r="E140" i="63"/>
  <c r="E145" i="63"/>
  <c r="E155" i="63" s="1"/>
  <c r="E146" i="63"/>
  <c r="E147" i="63"/>
  <c r="E148" i="63"/>
  <c r="E149" i="63"/>
  <c r="E150" i="63"/>
  <c r="E151" i="63"/>
  <c r="E152" i="63"/>
  <c r="E153" i="63"/>
  <c r="E154" i="63"/>
  <c r="E159" i="63"/>
  <c r="E160" i="63"/>
  <c r="K19" i="8"/>
  <c r="J19" i="8"/>
  <c r="H19" i="8"/>
  <c r="G19" i="8"/>
  <c r="F19" i="8"/>
  <c r="D19" i="8"/>
  <c r="C19" i="8"/>
  <c r="B19" i="8"/>
  <c r="E15" i="62"/>
  <c r="E16" i="62"/>
  <c r="E63" i="62" s="1"/>
  <c r="E164" i="62" s="1"/>
  <c r="E17" i="62"/>
  <c r="E18" i="62"/>
  <c r="E19" i="62"/>
  <c r="E20" i="62"/>
  <c r="E21" i="62"/>
  <c r="E22" i="62"/>
  <c r="E23" i="62"/>
  <c r="E24" i="62"/>
  <c r="E25" i="62"/>
  <c r="E26" i="62"/>
  <c r="E27" i="62"/>
  <c r="E28" i="62"/>
  <c r="E29" i="62"/>
  <c r="E30" i="62"/>
  <c r="E31" i="62"/>
  <c r="E32" i="62"/>
  <c r="E33" i="62"/>
  <c r="E34" i="62"/>
  <c r="E35" i="62"/>
  <c r="E36" i="62"/>
  <c r="E37" i="62"/>
  <c r="E38" i="62"/>
  <c r="E39" i="62"/>
  <c r="E40" i="62"/>
  <c r="E41" i="62"/>
  <c r="E42" i="62"/>
  <c r="E43" i="62"/>
  <c r="E44" i="62"/>
  <c r="E45" i="62"/>
  <c r="E46" i="62"/>
  <c r="E47" i="62"/>
  <c r="E48" i="62"/>
  <c r="E49" i="62"/>
  <c r="E50" i="62"/>
  <c r="E51" i="62"/>
  <c r="E52" i="62"/>
  <c r="E53" i="62"/>
  <c r="E54" i="62"/>
  <c r="E55" i="62"/>
  <c r="E56" i="62"/>
  <c r="E57" i="62"/>
  <c r="E58" i="62"/>
  <c r="E59" i="62"/>
  <c r="E60" i="62"/>
  <c r="E61" i="62"/>
  <c r="E62" i="62"/>
  <c r="E67" i="62"/>
  <c r="E68" i="62"/>
  <c r="E69" i="62"/>
  <c r="E70" i="62"/>
  <c r="E74" i="62" s="1"/>
  <c r="E71" i="62"/>
  <c r="E72" i="62"/>
  <c r="E73" i="62"/>
  <c r="E80" i="62"/>
  <c r="E81" i="62"/>
  <c r="E82" i="62"/>
  <c r="E83" i="62"/>
  <c r="E84" i="62"/>
  <c r="E85" i="62"/>
  <c r="E86" i="62"/>
  <c r="E87" i="62"/>
  <c r="E91" i="62"/>
  <c r="E92" i="62"/>
  <c r="E93" i="62"/>
  <c r="E141" i="62" s="1"/>
  <c r="E94" i="62"/>
  <c r="E95" i="62"/>
  <c r="E96" i="62"/>
  <c r="E97" i="62"/>
  <c r="E98" i="62"/>
  <c r="E99" i="62"/>
  <c r="E100" i="62"/>
  <c r="E101" i="62"/>
  <c r="E102" i="62"/>
  <c r="E103" i="62"/>
  <c r="E104" i="62"/>
  <c r="E105" i="62"/>
  <c r="E106" i="62"/>
  <c r="E107" i="62"/>
  <c r="E108" i="62"/>
  <c r="E109" i="62"/>
  <c r="E110" i="62"/>
  <c r="E111" i="62"/>
  <c r="E112" i="62"/>
  <c r="E113" i="62"/>
  <c r="E114" i="62"/>
  <c r="E115" i="62"/>
  <c r="E116" i="62"/>
  <c r="E117" i="62"/>
  <c r="E118" i="62"/>
  <c r="E119" i="62"/>
  <c r="E120" i="62"/>
  <c r="E121" i="62"/>
  <c r="E122" i="62"/>
  <c r="E123" i="62"/>
  <c r="E124" i="62"/>
  <c r="E125" i="62"/>
  <c r="E126" i="62"/>
  <c r="E127" i="62"/>
  <c r="E128" i="62"/>
  <c r="E129" i="62"/>
  <c r="E130" i="62"/>
  <c r="E131" i="62"/>
  <c r="E132" i="62"/>
  <c r="E133" i="62"/>
  <c r="E134" i="62"/>
  <c r="E135" i="62"/>
  <c r="E136" i="62"/>
  <c r="E137" i="62"/>
  <c r="E138" i="62"/>
  <c r="E139" i="62"/>
  <c r="E140" i="62"/>
  <c r="E145" i="62"/>
  <c r="E146" i="62"/>
  <c r="E147" i="62"/>
  <c r="E148" i="62"/>
  <c r="E149" i="62"/>
  <c r="E150" i="62"/>
  <c r="E151" i="62"/>
  <c r="E152" i="62"/>
  <c r="E153" i="62"/>
  <c r="E154" i="62"/>
  <c r="E155" i="62"/>
  <c r="E159" i="62"/>
  <c r="E160" i="62" s="1"/>
  <c r="K21" i="8"/>
  <c r="J21" i="8"/>
  <c r="H21" i="8"/>
  <c r="G21" i="8"/>
  <c r="F21" i="8"/>
  <c r="D21" i="8"/>
  <c r="C21" i="8"/>
  <c r="B21" i="8"/>
  <c r="E15" i="61"/>
  <c r="E16" i="61"/>
  <c r="E63" i="61" s="1"/>
  <c r="E164" i="61" s="1"/>
  <c r="E17" i="61"/>
  <c r="E18" i="61"/>
  <c r="E19" i="61"/>
  <c r="E20" i="61"/>
  <c r="E21" i="61"/>
  <c r="E22" i="61"/>
  <c r="E23" i="61"/>
  <c r="E24" i="61"/>
  <c r="E25" i="61"/>
  <c r="E26" i="61"/>
  <c r="E27" i="61"/>
  <c r="E28" i="61"/>
  <c r="E29" i="61"/>
  <c r="E30" i="61"/>
  <c r="E31" i="61"/>
  <c r="E32" i="61"/>
  <c r="E33" i="61"/>
  <c r="E34" i="61"/>
  <c r="E35" i="61"/>
  <c r="E36" i="61"/>
  <c r="E37" i="61"/>
  <c r="E38" i="61"/>
  <c r="E39" i="61"/>
  <c r="E40" i="61"/>
  <c r="E41" i="61"/>
  <c r="E42" i="61"/>
  <c r="E43" i="61"/>
  <c r="E44" i="61"/>
  <c r="E45" i="61"/>
  <c r="E46" i="61"/>
  <c r="E47" i="61"/>
  <c r="E48" i="61"/>
  <c r="E49" i="61"/>
  <c r="E50" i="61"/>
  <c r="E51" i="61"/>
  <c r="E52" i="61"/>
  <c r="E53" i="61"/>
  <c r="E54" i="61"/>
  <c r="E55" i="61"/>
  <c r="E56" i="61"/>
  <c r="E57" i="61"/>
  <c r="E58" i="61"/>
  <c r="E59" i="61"/>
  <c r="E60" i="61"/>
  <c r="E61" i="61"/>
  <c r="E62" i="61"/>
  <c r="E67" i="61"/>
  <c r="E68" i="61"/>
  <c r="E74" i="61" s="1"/>
  <c r="E69" i="61"/>
  <c r="E70" i="61"/>
  <c r="E71" i="61"/>
  <c r="E72" i="61"/>
  <c r="E73" i="61"/>
  <c r="E80" i="61"/>
  <c r="E87" i="61" s="1"/>
  <c r="E81" i="61"/>
  <c r="E82" i="61"/>
  <c r="E83" i="61"/>
  <c r="E84" i="61"/>
  <c r="E85" i="61"/>
  <c r="E86" i="61"/>
  <c r="E91" i="61"/>
  <c r="E92" i="61"/>
  <c r="E93" i="61"/>
  <c r="E94" i="61"/>
  <c r="E141" i="61" s="1"/>
  <c r="E95" i="61"/>
  <c r="E96" i="61"/>
  <c r="E97" i="61"/>
  <c r="E98" i="61"/>
  <c r="E99" i="61"/>
  <c r="E100" i="61"/>
  <c r="E101" i="61"/>
  <c r="E102" i="61"/>
  <c r="E103" i="61"/>
  <c r="E104" i="61"/>
  <c r="E105" i="61"/>
  <c r="E106" i="61"/>
  <c r="E107" i="61"/>
  <c r="E108" i="61"/>
  <c r="E109" i="61"/>
  <c r="E110" i="61"/>
  <c r="E111" i="61"/>
  <c r="E112" i="61"/>
  <c r="E113" i="61"/>
  <c r="E114" i="61"/>
  <c r="E115" i="61"/>
  <c r="E116" i="61"/>
  <c r="E117" i="61"/>
  <c r="E118" i="61"/>
  <c r="E119" i="61"/>
  <c r="E120" i="61"/>
  <c r="E121" i="61"/>
  <c r="E122" i="61"/>
  <c r="E123" i="61"/>
  <c r="E124" i="61"/>
  <c r="E125" i="61"/>
  <c r="E126" i="61"/>
  <c r="E127" i="61"/>
  <c r="E128" i="61"/>
  <c r="E129" i="61"/>
  <c r="E130" i="61"/>
  <c r="E131" i="61"/>
  <c r="E132" i="61"/>
  <c r="E133" i="61"/>
  <c r="E134" i="61"/>
  <c r="E135" i="61"/>
  <c r="E136" i="61"/>
  <c r="E137" i="61"/>
  <c r="E138" i="61"/>
  <c r="E139" i="61"/>
  <c r="E140" i="61"/>
  <c r="E145" i="61"/>
  <c r="E155" i="61" s="1"/>
  <c r="E146" i="61"/>
  <c r="E147" i="61"/>
  <c r="E148" i="61"/>
  <c r="E149" i="61"/>
  <c r="E150" i="61"/>
  <c r="E151" i="61"/>
  <c r="E152" i="61"/>
  <c r="E153" i="61"/>
  <c r="E154" i="61"/>
  <c r="E159" i="61"/>
  <c r="E160" i="61"/>
  <c r="K16" i="8"/>
  <c r="J16" i="8"/>
  <c r="H16" i="8"/>
  <c r="G16" i="8"/>
  <c r="F16" i="8"/>
  <c r="D16" i="8"/>
  <c r="C16" i="8"/>
  <c r="B16" i="8"/>
  <c r="E15" i="60"/>
  <c r="E16" i="60"/>
  <c r="E63" i="60" s="1"/>
  <c r="E17" i="60"/>
  <c r="E18" i="60"/>
  <c r="E19" i="60"/>
  <c r="E20" i="60"/>
  <c r="E21" i="60"/>
  <c r="E22" i="60"/>
  <c r="E23" i="60"/>
  <c r="E24" i="60"/>
  <c r="E25" i="60"/>
  <c r="E26" i="60"/>
  <c r="E27" i="60"/>
  <c r="E28" i="60"/>
  <c r="E29" i="60"/>
  <c r="E30" i="60"/>
  <c r="E31" i="60"/>
  <c r="E32" i="60"/>
  <c r="E33" i="60"/>
  <c r="E34" i="60"/>
  <c r="E35" i="60"/>
  <c r="E36" i="60"/>
  <c r="E37" i="60"/>
  <c r="E38" i="60"/>
  <c r="E39" i="60"/>
  <c r="E40" i="60"/>
  <c r="E41" i="60"/>
  <c r="E42" i="60"/>
  <c r="E43" i="60"/>
  <c r="E44" i="60"/>
  <c r="E45" i="60"/>
  <c r="E46" i="60"/>
  <c r="E47" i="60"/>
  <c r="E48" i="60"/>
  <c r="E49" i="60"/>
  <c r="E50" i="60"/>
  <c r="E51" i="60"/>
  <c r="E52" i="60"/>
  <c r="E53" i="60"/>
  <c r="E54" i="60"/>
  <c r="E55" i="60"/>
  <c r="E56" i="60"/>
  <c r="E57" i="60"/>
  <c r="E58" i="60"/>
  <c r="E59" i="60"/>
  <c r="E60" i="60"/>
  <c r="E61" i="60"/>
  <c r="E62" i="60"/>
  <c r="E67" i="60"/>
  <c r="E68" i="60"/>
  <c r="E69" i="60"/>
  <c r="E70" i="60"/>
  <c r="E71" i="60"/>
  <c r="E72" i="60"/>
  <c r="E73" i="60"/>
  <c r="E74" i="60"/>
  <c r="E80" i="60"/>
  <c r="E87" i="60" s="1"/>
  <c r="E81" i="60"/>
  <c r="E82" i="60"/>
  <c r="E83" i="60"/>
  <c r="E84" i="60"/>
  <c r="E85" i="60"/>
  <c r="E86" i="60"/>
  <c r="E91" i="60"/>
  <c r="E92" i="60"/>
  <c r="E93" i="60"/>
  <c r="E94" i="60"/>
  <c r="E141" i="60" s="1"/>
  <c r="E95" i="60"/>
  <c r="E96" i="60"/>
  <c r="E97" i="60"/>
  <c r="E98" i="60"/>
  <c r="E99" i="60"/>
  <c r="E100" i="60"/>
  <c r="E101" i="60"/>
  <c r="E102" i="60"/>
  <c r="E103" i="60"/>
  <c r="E104" i="60"/>
  <c r="E105" i="60"/>
  <c r="E106" i="60"/>
  <c r="E107" i="60"/>
  <c r="E108" i="60"/>
  <c r="E109" i="60"/>
  <c r="E110" i="60"/>
  <c r="E111" i="60"/>
  <c r="E112" i="60"/>
  <c r="E113" i="60"/>
  <c r="E114" i="60"/>
  <c r="E115" i="60"/>
  <c r="E116" i="60"/>
  <c r="E117" i="60"/>
  <c r="E118" i="60"/>
  <c r="E119" i="60"/>
  <c r="E120" i="60"/>
  <c r="E121" i="60"/>
  <c r="E122" i="60"/>
  <c r="E123" i="60"/>
  <c r="E124" i="60"/>
  <c r="E125" i="60"/>
  <c r="E126" i="60"/>
  <c r="E127" i="60"/>
  <c r="E128" i="60"/>
  <c r="E129" i="60"/>
  <c r="E130" i="60"/>
  <c r="E131" i="60"/>
  <c r="E132" i="60"/>
  <c r="E133" i="60"/>
  <c r="E134" i="60"/>
  <c r="E135" i="60"/>
  <c r="E136" i="60"/>
  <c r="E137" i="60"/>
  <c r="E138" i="60"/>
  <c r="E139" i="60"/>
  <c r="E140" i="60"/>
  <c r="E145" i="60"/>
  <c r="E155" i="60" s="1"/>
  <c r="E146" i="60"/>
  <c r="E147" i="60"/>
  <c r="E148" i="60"/>
  <c r="E149" i="60"/>
  <c r="E150" i="60"/>
  <c r="E151" i="60"/>
  <c r="E152" i="60"/>
  <c r="E153" i="60"/>
  <c r="E154" i="60"/>
  <c r="E159" i="60"/>
  <c r="E160" i="60"/>
  <c r="K17" i="8"/>
  <c r="J17" i="8"/>
  <c r="H17" i="8"/>
  <c r="G17" i="8"/>
  <c r="F17" i="8"/>
  <c r="D17" i="8"/>
  <c r="C17" i="8"/>
  <c r="B17" i="8"/>
  <c r="E15" i="59"/>
  <c r="E16" i="59"/>
  <c r="E63" i="59" s="1"/>
  <c r="E17" i="59"/>
  <c r="E18" i="59"/>
  <c r="E19" i="59"/>
  <c r="E20" i="59"/>
  <c r="E21" i="59"/>
  <c r="E22" i="59"/>
  <c r="E23" i="59"/>
  <c r="E24" i="59"/>
  <c r="E25" i="59"/>
  <c r="E26" i="59"/>
  <c r="E27" i="59"/>
  <c r="E28" i="59"/>
  <c r="E29" i="59"/>
  <c r="E30" i="59"/>
  <c r="E31" i="59"/>
  <c r="E32" i="59"/>
  <c r="E33" i="59"/>
  <c r="E34" i="59"/>
  <c r="E35" i="59"/>
  <c r="E36" i="59"/>
  <c r="E37" i="59"/>
  <c r="E38" i="59"/>
  <c r="E39" i="59"/>
  <c r="E40" i="59"/>
  <c r="E41" i="59"/>
  <c r="E42" i="59"/>
  <c r="E43" i="59"/>
  <c r="E44" i="59"/>
  <c r="E45" i="59"/>
  <c r="E46" i="59"/>
  <c r="E47" i="59"/>
  <c r="E48" i="59"/>
  <c r="E49" i="59"/>
  <c r="E50" i="59"/>
  <c r="E51" i="59"/>
  <c r="E52" i="59"/>
  <c r="E53" i="59"/>
  <c r="E54" i="59"/>
  <c r="E55" i="59"/>
  <c r="E56" i="59"/>
  <c r="E57" i="59"/>
  <c r="E58" i="59"/>
  <c r="E59" i="59"/>
  <c r="E60" i="59"/>
  <c r="E61" i="59"/>
  <c r="E62" i="59"/>
  <c r="E67" i="59"/>
  <c r="E74" i="59" s="1"/>
  <c r="E68" i="59"/>
  <c r="E69" i="59"/>
  <c r="E70" i="59"/>
  <c r="E71" i="59"/>
  <c r="E72" i="59"/>
  <c r="E73" i="59"/>
  <c r="E80" i="59"/>
  <c r="E81" i="59"/>
  <c r="E82" i="59"/>
  <c r="E83" i="59"/>
  <c r="E84" i="59"/>
  <c r="E85" i="59"/>
  <c r="E86" i="59"/>
  <c r="E87" i="59"/>
  <c r="E91" i="59"/>
  <c r="E92" i="59"/>
  <c r="E93" i="59"/>
  <c r="E94" i="59"/>
  <c r="E141" i="59" s="1"/>
  <c r="E95" i="59"/>
  <c r="E96" i="59"/>
  <c r="E97" i="59"/>
  <c r="E98" i="59"/>
  <c r="E99" i="59"/>
  <c r="E100" i="59"/>
  <c r="E101" i="59"/>
  <c r="E102" i="59"/>
  <c r="E103" i="59"/>
  <c r="E104" i="59"/>
  <c r="E105" i="59"/>
  <c r="E106" i="59"/>
  <c r="E107" i="59"/>
  <c r="E108" i="59"/>
  <c r="E109" i="59"/>
  <c r="E110" i="59"/>
  <c r="E111" i="59"/>
  <c r="E112" i="59"/>
  <c r="E113" i="59"/>
  <c r="E114" i="59"/>
  <c r="E115" i="59"/>
  <c r="E116" i="59"/>
  <c r="E117" i="59"/>
  <c r="E118" i="59"/>
  <c r="E119" i="59"/>
  <c r="E120" i="59"/>
  <c r="E121" i="59"/>
  <c r="E122" i="59"/>
  <c r="E123" i="59"/>
  <c r="E124" i="59"/>
  <c r="E125" i="59"/>
  <c r="E126" i="59"/>
  <c r="E127" i="59"/>
  <c r="E128" i="59"/>
  <c r="E129" i="59"/>
  <c r="E130" i="59"/>
  <c r="E131" i="59"/>
  <c r="E132" i="59"/>
  <c r="E133" i="59"/>
  <c r="E134" i="59"/>
  <c r="E135" i="59"/>
  <c r="E136" i="59"/>
  <c r="E137" i="59"/>
  <c r="E138" i="59"/>
  <c r="E139" i="59"/>
  <c r="E140" i="59"/>
  <c r="E145" i="59"/>
  <c r="E155" i="59" s="1"/>
  <c r="E146" i="59"/>
  <c r="E147" i="59"/>
  <c r="E148" i="59"/>
  <c r="E149" i="59"/>
  <c r="E150" i="59"/>
  <c r="E151" i="59"/>
  <c r="E152" i="59"/>
  <c r="E153" i="59"/>
  <c r="E154" i="59"/>
  <c r="E159" i="59"/>
  <c r="E160" i="59"/>
  <c r="K11" i="8"/>
  <c r="J11" i="8"/>
  <c r="H11" i="8"/>
  <c r="G11" i="8"/>
  <c r="F11" i="8"/>
  <c r="D11" i="8"/>
  <c r="C11" i="8"/>
  <c r="B11" i="8"/>
  <c r="E15" i="58"/>
  <c r="E71" i="58" s="1"/>
  <c r="E16" i="58"/>
  <c r="E17" i="58"/>
  <c r="E18" i="58"/>
  <c r="E19" i="58"/>
  <c r="E20" i="58"/>
  <c r="E21" i="58"/>
  <c r="E22" i="58"/>
  <c r="E23" i="58"/>
  <c r="E24" i="58"/>
  <c r="E25" i="58"/>
  <c r="E26" i="58"/>
  <c r="E27" i="58"/>
  <c r="E28" i="58"/>
  <c r="E29" i="58"/>
  <c r="E30" i="58"/>
  <c r="E31" i="58"/>
  <c r="E32" i="58"/>
  <c r="E33" i="58"/>
  <c r="E34" i="58"/>
  <c r="E35" i="58"/>
  <c r="E36" i="58"/>
  <c r="E37" i="58"/>
  <c r="E38" i="58"/>
  <c r="E39" i="58"/>
  <c r="E40" i="58"/>
  <c r="E41" i="58"/>
  <c r="E42" i="58"/>
  <c r="E43" i="58"/>
  <c r="E44" i="58"/>
  <c r="E45" i="58"/>
  <c r="E46" i="58"/>
  <c r="E47" i="58"/>
  <c r="E48" i="58"/>
  <c r="E49" i="58"/>
  <c r="E50" i="58"/>
  <c r="E51" i="58"/>
  <c r="E52" i="58"/>
  <c r="E53" i="58"/>
  <c r="E54" i="58"/>
  <c r="E55" i="58"/>
  <c r="E56" i="58"/>
  <c r="E57" i="58"/>
  <c r="E58" i="58"/>
  <c r="E59" i="58"/>
  <c r="E60" i="58"/>
  <c r="E61" i="58"/>
  <c r="E62" i="58"/>
  <c r="E63" i="58"/>
  <c r="E64" i="58"/>
  <c r="E65" i="58"/>
  <c r="E66" i="58"/>
  <c r="E67" i="58"/>
  <c r="E68" i="58"/>
  <c r="E69" i="58"/>
  <c r="E70" i="58"/>
  <c r="E75" i="58"/>
  <c r="E82" i="58" s="1"/>
  <c r="E76" i="58"/>
  <c r="E77" i="58"/>
  <c r="E78" i="58"/>
  <c r="E79" i="58"/>
  <c r="E80" i="58"/>
  <c r="E81" i="58"/>
  <c r="E88" i="58"/>
  <c r="E89" i="58"/>
  <c r="E90" i="58"/>
  <c r="E91" i="58"/>
  <c r="E92" i="58"/>
  <c r="E93" i="58"/>
  <c r="E94" i="58"/>
  <c r="E95" i="58"/>
  <c r="E99" i="58"/>
  <c r="E100" i="58"/>
  <c r="E101" i="58"/>
  <c r="E102" i="58"/>
  <c r="E103" i="58"/>
  <c r="E104" i="58"/>
  <c r="E105" i="58"/>
  <c r="E106" i="58"/>
  <c r="E107" i="58"/>
  <c r="E108" i="58"/>
  <c r="E109" i="58"/>
  <c r="E110" i="58"/>
  <c r="E111" i="58"/>
  <c r="E112" i="58"/>
  <c r="E113" i="58"/>
  <c r="E114" i="58"/>
  <c r="E115" i="58"/>
  <c r="E116" i="58"/>
  <c r="E117" i="58"/>
  <c r="E118" i="58"/>
  <c r="E119" i="58"/>
  <c r="E120" i="58"/>
  <c r="E121" i="58"/>
  <c r="E122" i="58"/>
  <c r="E123" i="58"/>
  <c r="E124" i="58"/>
  <c r="E125" i="58"/>
  <c r="E126" i="58"/>
  <c r="E127" i="58"/>
  <c r="E128" i="58"/>
  <c r="E129" i="58"/>
  <c r="E130" i="58"/>
  <c r="E131" i="58"/>
  <c r="E132" i="58"/>
  <c r="E133" i="58"/>
  <c r="E134" i="58"/>
  <c r="E135" i="58"/>
  <c r="E136" i="58"/>
  <c r="E137" i="58"/>
  <c r="E138" i="58"/>
  <c r="E139" i="58"/>
  <c r="E140" i="58"/>
  <c r="E141" i="58"/>
  <c r="E142" i="58"/>
  <c r="E143" i="58"/>
  <c r="E144" i="58"/>
  <c r="E145" i="58"/>
  <c r="E146" i="58"/>
  <c r="E147" i="58"/>
  <c r="E148" i="58"/>
  <c r="E149" i="58"/>
  <c r="E153" i="58"/>
  <c r="E154" i="58"/>
  <c r="E155" i="58"/>
  <c r="E156" i="58"/>
  <c r="E157" i="58"/>
  <c r="E158" i="58"/>
  <c r="E159" i="58"/>
  <c r="E160" i="58"/>
  <c r="E161" i="58"/>
  <c r="E162" i="58"/>
  <c r="E163" i="58"/>
  <c r="E167" i="58"/>
  <c r="E168" i="58" s="1"/>
  <c r="K9" i="8"/>
  <c r="J9" i="8"/>
  <c r="H9" i="8"/>
  <c r="G9" i="8"/>
  <c r="F9" i="8"/>
  <c r="D9" i="8"/>
  <c r="C9" i="8"/>
  <c r="B9" i="8"/>
  <c r="E15" i="57"/>
  <c r="E98" i="57" s="1"/>
  <c r="E214" i="57" s="1"/>
  <c r="E16" i="57"/>
  <c r="E17" i="57"/>
  <c r="E18" i="57"/>
  <c r="E19" i="57"/>
  <c r="E20" i="57"/>
  <c r="E21" i="57"/>
  <c r="E22" i="57"/>
  <c r="E23" i="57"/>
  <c r="E24" i="57"/>
  <c r="E25" i="57"/>
  <c r="E26" i="57"/>
  <c r="E27" i="57"/>
  <c r="E28" i="57"/>
  <c r="E29" i="57"/>
  <c r="E30" i="57"/>
  <c r="E31" i="57"/>
  <c r="E32" i="57"/>
  <c r="E33" i="57"/>
  <c r="E34" i="57"/>
  <c r="E35" i="57"/>
  <c r="E36" i="57"/>
  <c r="E37" i="57"/>
  <c r="E38" i="57"/>
  <c r="E39" i="57"/>
  <c r="E40" i="57"/>
  <c r="E41" i="57"/>
  <c r="E42" i="57"/>
  <c r="E43" i="57"/>
  <c r="E44" i="57"/>
  <c r="E45" i="57"/>
  <c r="E46" i="57"/>
  <c r="E47" i="57"/>
  <c r="E48" i="57"/>
  <c r="E49" i="57"/>
  <c r="E50" i="57"/>
  <c r="E51" i="57"/>
  <c r="E52" i="57"/>
  <c r="E53" i="57"/>
  <c r="E54" i="57"/>
  <c r="E55" i="57"/>
  <c r="E56" i="57"/>
  <c r="E57" i="57"/>
  <c r="E58" i="57"/>
  <c r="E59" i="57"/>
  <c r="E60" i="57"/>
  <c r="E61" i="57"/>
  <c r="E62" i="57"/>
  <c r="E63" i="57"/>
  <c r="E64" i="57"/>
  <c r="E65" i="57"/>
  <c r="E66" i="57"/>
  <c r="E67" i="57"/>
  <c r="E68" i="57"/>
  <c r="E69" i="57"/>
  <c r="E70" i="57"/>
  <c r="E71" i="57"/>
  <c r="E72" i="57"/>
  <c r="E73" i="57"/>
  <c r="E74" i="57"/>
  <c r="E75" i="57"/>
  <c r="E76" i="57"/>
  <c r="E77" i="57"/>
  <c r="E78" i="57"/>
  <c r="E79" i="57"/>
  <c r="E80" i="57"/>
  <c r="E81" i="57"/>
  <c r="E82" i="57"/>
  <c r="E83" i="57"/>
  <c r="E84" i="57"/>
  <c r="E85" i="57"/>
  <c r="E86" i="57"/>
  <c r="E87" i="57"/>
  <c r="E88" i="57"/>
  <c r="E89" i="57"/>
  <c r="E90" i="57"/>
  <c r="E91" i="57"/>
  <c r="E92" i="57"/>
  <c r="E93" i="57"/>
  <c r="E94" i="57"/>
  <c r="E95" i="57"/>
  <c r="E96" i="57"/>
  <c r="E97" i="57"/>
  <c r="E102" i="57"/>
  <c r="E109" i="57" s="1"/>
  <c r="E103" i="57"/>
  <c r="E104" i="57"/>
  <c r="E105" i="57"/>
  <c r="E106" i="57"/>
  <c r="E107" i="57"/>
  <c r="E108" i="57"/>
  <c r="E115" i="57"/>
  <c r="E122" i="57" s="1"/>
  <c r="E116" i="57"/>
  <c r="E117" i="57"/>
  <c r="E118" i="57"/>
  <c r="E119" i="57"/>
  <c r="E120" i="57"/>
  <c r="E121" i="57"/>
  <c r="E126" i="57"/>
  <c r="E127" i="57"/>
  <c r="E128" i="57"/>
  <c r="E129" i="57"/>
  <c r="E130" i="57"/>
  <c r="E131" i="57"/>
  <c r="E132" i="57"/>
  <c r="E191" i="57" s="1"/>
  <c r="E133" i="57"/>
  <c r="E134" i="57"/>
  <c r="E135" i="57"/>
  <c r="E136" i="57"/>
  <c r="E137" i="57"/>
  <c r="E138" i="57"/>
  <c r="E139" i="57"/>
  <c r="E140" i="57"/>
  <c r="E141" i="57"/>
  <c r="E142" i="57"/>
  <c r="E143" i="57"/>
  <c r="E144" i="57"/>
  <c r="E145" i="57"/>
  <c r="E146" i="57"/>
  <c r="E147" i="57"/>
  <c r="E148" i="57"/>
  <c r="E149" i="57"/>
  <c r="E150" i="57"/>
  <c r="E151" i="57"/>
  <c r="E152" i="57"/>
  <c r="E153" i="57"/>
  <c r="E154" i="57"/>
  <c r="E155" i="57"/>
  <c r="E156" i="57"/>
  <c r="E157" i="57"/>
  <c r="E158" i="57"/>
  <c r="E159" i="57"/>
  <c r="E160" i="57"/>
  <c r="E161" i="57"/>
  <c r="E162" i="57"/>
  <c r="E163" i="57"/>
  <c r="E164" i="57"/>
  <c r="E165" i="57"/>
  <c r="E166" i="57"/>
  <c r="E167" i="57"/>
  <c r="E168" i="57"/>
  <c r="E169" i="57"/>
  <c r="E170" i="57"/>
  <c r="E171" i="57"/>
  <c r="E172" i="57"/>
  <c r="E173" i="57"/>
  <c r="E174" i="57"/>
  <c r="E175" i="57"/>
  <c r="E176" i="57"/>
  <c r="E177" i="57"/>
  <c r="E178" i="57"/>
  <c r="E179" i="57"/>
  <c r="E180" i="57"/>
  <c r="E181" i="57"/>
  <c r="E182" i="57"/>
  <c r="E183" i="57"/>
  <c r="E184" i="57"/>
  <c r="E185" i="57"/>
  <c r="E186" i="57"/>
  <c r="E187" i="57"/>
  <c r="E188" i="57"/>
  <c r="E189" i="57"/>
  <c r="E190" i="57"/>
  <c r="E195" i="57"/>
  <c r="E205" i="57" s="1"/>
  <c r="E196" i="57"/>
  <c r="E197" i="57"/>
  <c r="E198" i="57"/>
  <c r="E199" i="57"/>
  <c r="E200" i="57"/>
  <c r="E201" i="57"/>
  <c r="E202" i="57"/>
  <c r="E203" i="57"/>
  <c r="E204" i="57"/>
  <c r="E209" i="57"/>
  <c r="E210" i="57"/>
  <c r="E87" i="65" l="1"/>
  <c r="F13" i="8" s="1"/>
  <c r="E164" i="66"/>
  <c r="E160" i="65"/>
  <c r="K13" i="8" s="1"/>
  <c r="E164" i="64"/>
  <c r="E164" i="63"/>
  <c r="E164" i="60"/>
  <c r="E164" i="59"/>
  <c r="E172" i="58"/>
  <c r="J25" i="8"/>
  <c r="H25" i="8"/>
  <c r="G25" i="8"/>
  <c r="F25" i="8"/>
  <c r="D25" i="8"/>
  <c r="B25" i="8"/>
  <c r="E15" i="56"/>
  <c r="E16" i="56"/>
  <c r="E17" i="56"/>
  <c r="E18" i="56"/>
  <c r="E19" i="56"/>
  <c r="E20" i="56"/>
  <c r="E21" i="56"/>
  <c r="E22" i="56"/>
  <c r="E23" i="56"/>
  <c r="E24" i="56"/>
  <c r="E25" i="56"/>
  <c r="E26" i="56"/>
  <c r="E27" i="56"/>
  <c r="E28" i="56"/>
  <c r="E29" i="56"/>
  <c r="E30" i="56"/>
  <c r="E31" i="56"/>
  <c r="E32" i="56"/>
  <c r="E33" i="56"/>
  <c r="E34" i="56"/>
  <c r="E35" i="56"/>
  <c r="E36" i="56"/>
  <c r="E37" i="56"/>
  <c r="E38" i="56"/>
  <c r="E39" i="56"/>
  <c r="E40" i="56"/>
  <c r="E41" i="56"/>
  <c r="E42" i="56"/>
  <c r="E43" i="56"/>
  <c r="E44" i="56"/>
  <c r="E45" i="56"/>
  <c r="E46" i="56"/>
  <c r="E47" i="56"/>
  <c r="E48" i="56"/>
  <c r="E49" i="56"/>
  <c r="E50" i="56"/>
  <c r="E51" i="56"/>
  <c r="E52" i="56"/>
  <c r="E53" i="56"/>
  <c r="E54" i="56"/>
  <c r="E55" i="56"/>
  <c r="E56" i="56"/>
  <c r="E57" i="56"/>
  <c r="E58" i="56"/>
  <c r="E59" i="56"/>
  <c r="E60" i="56"/>
  <c r="E61" i="56"/>
  <c r="E62" i="56"/>
  <c r="E67" i="56"/>
  <c r="E74" i="56" s="1"/>
  <c r="E68" i="56"/>
  <c r="E69" i="56"/>
  <c r="E70" i="56"/>
  <c r="E71" i="56"/>
  <c r="E72" i="56"/>
  <c r="E73" i="56"/>
  <c r="E80" i="56"/>
  <c r="E87" i="56" s="1"/>
  <c r="E81" i="56"/>
  <c r="E82" i="56"/>
  <c r="E83" i="56"/>
  <c r="E84" i="56"/>
  <c r="E85" i="56"/>
  <c r="E86" i="56"/>
  <c r="E91" i="56"/>
  <c r="E92" i="56"/>
  <c r="E93" i="56"/>
  <c r="E94" i="56"/>
  <c r="E141" i="56" s="1"/>
  <c r="E95" i="56"/>
  <c r="E96" i="56"/>
  <c r="E97" i="56"/>
  <c r="E98" i="56"/>
  <c r="E99" i="56"/>
  <c r="E100" i="56"/>
  <c r="E101" i="56"/>
  <c r="E102" i="56"/>
  <c r="E103" i="56"/>
  <c r="E104" i="56"/>
  <c r="E105" i="56"/>
  <c r="E106" i="56"/>
  <c r="E107" i="56"/>
  <c r="E108" i="56"/>
  <c r="E109" i="56"/>
  <c r="E110" i="56"/>
  <c r="E111" i="56"/>
  <c r="E112" i="56"/>
  <c r="E113" i="56"/>
  <c r="E114" i="56"/>
  <c r="E115" i="56"/>
  <c r="E116" i="56"/>
  <c r="E117" i="56"/>
  <c r="E118" i="56"/>
  <c r="E119" i="56"/>
  <c r="E120" i="56"/>
  <c r="E121" i="56"/>
  <c r="E122" i="56"/>
  <c r="E123" i="56"/>
  <c r="E124" i="56"/>
  <c r="E125" i="56"/>
  <c r="E126" i="56"/>
  <c r="E127" i="56"/>
  <c r="E128" i="56"/>
  <c r="E129" i="56"/>
  <c r="E130" i="56"/>
  <c r="E131" i="56"/>
  <c r="E132" i="56"/>
  <c r="E133" i="56"/>
  <c r="E134" i="56"/>
  <c r="E135" i="56"/>
  <c r="E136" i="56"/>
  <c r="E137" i="56"/>
  <c r="E138" i="56"/>
  <c r="E139" i="56"/>
  <c r="E140" i="56"/>
  <c r="E145" i="56"/>
  <c r="E155" i="56" s="1"/>
  <c r="E146" i="56"/>
  <c r="E147" i="56"/>
  <c r="E148" i="56"/>
  <c r="E149" i="56"/>
  <c r="E150" i="56"/>
  <c r="E151" i="56"/>
  <c r="E152" i="56"/>
  <c r="E153" i="56"/>
  <c r="E154" i="56"/>
  <c r="E159" i="56"/>
  <c r="E160" i="56"/>
  <c r="K20" i="8"/>
  <c r="J20" i="8"/>
  <c r="H20" i="8"/>
  <c r="G20" i="8"/>
  <c r="F20" i="8"/>
  <c r="D20" i="8"/>
  <c r="C20" i="8"/>
  <c r="B20" i="8"/>
  <c r="E15" i="55"/>
  <c r="E16" i="55"/>
  <c r="E17" i="55"/>
  <c r="E18" i="55"/>
  <c r="E19" i="55"/>
  <c r="E63" i="55" s="1"/>
  <c r="E20" i="55"/>
  <c r="E21" i="55"/>
  <c r="E22" i="55"/>
  <c r="E23" i="55"/>
  <c r="E24" i="55"/>
  <c r="E25" i="55"/>
  <c r="E26" i="55"/>
  <c r="E27" i="55"/>
  <c r="E28" i="55"/>
  <c r="E29" i="55"/>
  <c r="E30" i="55"/>
  <c r="E31" i="55"/>
  <c r="E32" i="55"/>
  <c r="E33" i="55"/>
  <c r="E34" i="55"/>
  <c r="E35" i="55"/>
  <c r="E36" i="55"/>
  <c r="E37" i="55"/>
  <c r="E38" i="55"/>
  <c r="E39" i="55"/>
  <c r="E40" i="55"/>
  <c r="E41" i="55"/>
  <c r="E42" i="55"/>
  <c r="E43" i="55"/>
  <c r="E44" i="55"/>
  <c r="E45" i="55"/>
  <c r="E46" i="55"/>
  <c r="E47" i="55"/>
  <c r="E48" i="55"/>
  <c r="E49" i="55"/>
  <c r="E50" i="55"/>
  <c r="E51" i="55"/>
  <c r="E52" i="55"/>
  <c r="E53" i="55"/>
  <c r="E54" i="55"/>
  <c r="E55" i="55"/>
  <c r="E56" i="55"/>
  <c r="E57" i="55"/>
  <c r="E58" i="55"/>
  <c r="E59" i="55"/>
  <c r="E60" i="55"/>
  <c r="E61" i="55"/>
  <c r="E62" i="55"/>
  <c r="E67" i="55"/>
  <c r="E68" i="55"/>
  <c r="E69" i="55"/>
  <c r="E70" i="55"/>
  <c r="E71" i="55"/>
  <c r="E72" i="55"/>
  <c r="E73" i="55"/>
  <c r="E74" i="55"/>
  <c r="E80" i="55"/>
  <c r="E87" i="55" s="1"/>
  <c r="E81" i="55"/>
  <c r="E82" i="55"/>
  <c r="E83" i="55"/>
  <c r="E84" i="55"/>
  <c r="E85" i="55"/>
  <c r="E86" i="55"/>
  <c r="E91" i="55"/>
  <c r="E92" i="55"/>
  <c r="E93" i="55"/>
  <c r="E94" i="55"/>
  <c r="E141" i="55" s="1"/>
  <c r="E95" i="55"/>
  <c r="E96" i="55"/>
  <c r="E97" i="55"/>
  <c r="E98" i="55"/>
  <c r="E99" i="55"/>
  <c r="E100" i="55"/>
  <c r="E101" i="55"/>
  <c r="E102" i="55"/>
  <c r="E103" i="55"/>
  <c r="E104" i="55"/>
  <c r="E105" i="55"/>
  <c r="E106" i="55"/>
  <c r="E107" i="55"/>
  <c r="E108" i="55"/>
  <c r="E109" i="55"/>
  <c r="E110" i="55"/>
  <c r="E111" i="55"/>
  <c r="E112" i="55"/>
  <c r="E113" i="55"/>
  <c r="E114" i="55"/>
  <c r="E115" i="55"/>
  <c r="E116" i="55"/>
  <c r="E117" i="55"/>
  <c r="E118" i="55"/>
  <c r="E119" i="55"/>
  <c r="E120" i="55"/>
  <c r="E121" i="55"/>
  <c r="E122" i="55"/>
  <c r="E123" i="55"/>
  <c r="E124" i="55"/>
  <c r="E125" i="55"/>
  <c r="E126" i="55"/>
  <c r="E127" i="55"/>
  <c r="E128" i="55"/>
  <c r="E129" i="55"/>
  <c r="E130" i="55"/>
  <c r="E131" i="55"/>
  <c r="E132" i="55"/>
  <c r="E133" i="55"/>
  <c r="E134" i="55"/>
  <c r="E135" i="55"/>
  <c r="E136" i="55"/>
  <c r="E137" i="55"/>
  <c r="E138" i="55"/>
  <c r="E139" i="55"/>
  <c r="E140" i="55"/>
  <c r="E145" i="55"/>
  <c r="E155" i="55" s="1"/>
  <c r="E146" i="55"/>
  <c r="E147" i="55"/>
  <c r="E148" i="55"/>
  <c r="E149" i="55"/>
  <c r="E150" i="55"/>
  <c r="E151" i="55"/>
  <c r="E152" i="55"/>
  <c r="E153" i="55"/>
  <c r="E154" i="55"/>
  <c r="E159" i="55"/>
  <c r="E160" i="55"/>
  <c r="E63" i="56" l="1"/>
  <c r="C25" i="8" s="1"/>
  <c r="E164" i="56"/>
  <c r="K25" i="8" s="1"/>
  <c r="E164" i="55"/>
  <c r="J12" i="8"/>
  <c r="H12" i="8"/>
  <c r="G12" i="8"/>
  <c r="F12" i="8"/>
  <c r="D12" i="8"/>
  <c r="C12" i="8"/>
  <c r="B12" i="8"/>
  <c r="E15" i="54"/>
  <c r="E16" i="54"/>
  <c r="E17" i="54"/>
  <c r="E63" i="54" s="1"/>
  <c r="E18" i="54"/>
  <c r="E19" i="54"/>
  <c r="E20" i="54"/>
  <c r="E21" i="54"/>
  <c r="E22" i="54"/>
  <c r="E23" i="54"/>
  <c r="E24" i="54"/>
  <c r="E25" i="54"/>
  <c r="E26" i="54"/>
  <c r="E27" i="54"/>
  <c r="E28" i="54"/>
  <c r="E29" i="54"/>
  <c r="E30" i="54"/>
  <c r="E31" i="54"/>
  <c r="E32" i="54"/>
  <c r="E33" i="54"/>
  <c r="E34" i="54"/>
  <c r="E35" i="54"/>
  <c r="E36" i="54"/>
  <c r="E37" i="54"/>
  <c r="E38" i="54"/>
  <c r="E39" i="54"/>
  <c r="E40" i="54"/>
  <c r="E41" i="54"/>
  <c r="E42" i="54"/>
  <c r="E43" i="54"/>
  <c r="E44" i="54"/>
  <c r="E45" i="54"/>
  <c r="E46" i="54"/>
  <c r="E47" i="54"/>
  <c r="E48" i="54"/>
  <c r="E49" i="54"/>
  <c r="E50" i="54"/>
  <c r="E51" i="54"/>
  <c r="E52" i="54"/>
  <c r="E53" i="54"/>
  <c r="E54" i="54"/>
  <c r="E55" i="54"/>
  <c r="E56" i="54"/>
  <c r="E57" i="54"/>
  <c r="E58" i="54"/>
  <c r="E59" i="54"/>
  <c r="E60" i="54"/>
  <c r="E61" i="54"/>
  <c r="E62" i="54"/>
  <c r="E67" i="54"/>
  <c r="E68" i="54"/>
  <c r="E69" i="54"/>
  <c r="E70" i="54"/>
  <c r="E71" i="54"/>
  <c r="E72" i="54"/>
  <c r="E73" i="54"/>
  <c r="E74" i="54"/>
  <c r="E80" i="54"/>
  <c r="E87" i="54" s="1"/>
  <c r="E81" i="54"/>
  <c r="E82" i="54"/>
  <c r="E83" i="54"/>
  <c r="E84" i="54"/>
  <c r="E85" i="54"/>
  <c r="E86" i="54"/>
  <c r="E91" i="54"/>
  <c r="E92" i="54"/>
  <c r="E93" i="54"/>
  <c r="E94" i="54"/>
  <c r="E141" i="54" s="1"/>
  <c r="E95" i="54"/>
  <c r="E96" i="54"/>
  <c r="E97" i="54"/>
  <c r="E98" i="54"/>
  <c r="E99" i="54"/>
  <c r="E100" i="54"/>
  <c r="E101" i="54"/>
  <c r="E102" i="54"/>
  <c r="E103" i="54"/>
  <c r="E104" i="54"/>
  <c r="E105" i="54"/>
  <c r="E106" i="54"/>
  <c r="E107" i="54"/>
  <c r="E108" i="54"/>
  <c r="E109" i="54"/>
  <c r="E110" i="54"/>
  <c r="E111" i="54"/>
  <c r="E112" i="54"/>
  <c r="E113" i="54"/>
  <c r="E114" i="54"/>
  <c r="E115" i="54"/>
  <c r="E116" i="54"/>
  <c r="E117" i="54"/>
  <c r="E118" i="54"/>
  <c r="E119" i="54"/>
  <c r="E120" i="54"/>
  <c r="E121" i="54"/>
  <c r="E122" i="54"/>
  <c r="E123" i="54"/>
  <c r="E124" i="54"/>
  <c r="E125" i="54"/>
  <c r="E126" i="54"/>
  <c r="E127" i="54"/>
  <c r="E128" i="54"/>
  <c r="E129" i="54"/>
  <c r="E130" i="54"/>
  <c r="E131" i="54"/>
  <c r="E132" i="54"/>
  <c r="E133" i="54"/>
  <c r="E134" i="54"/>
  <c r="E135" i="54"/>
  <c r="E136" i="54"/>
  <c r="E137" i="54"/>
  <c r="E138" i="54"/>
  <c r="E139" i="54"/>
  <c r="E140" i="54"/>
  <c r="E145" i="54"/>
  <c r="E155" i="54" s="1"/>
  <c r="E146" i="54"/>
  <c r="E147" i="54"/>
  <c r="E148" i="54"/>
  <c r="E149" i="54"/>
  <c r="E150" i="54"/>
  <c r="E151" i="54"/>
  <c r="E152" i="54"/>
  <c r="E153" i="54"/>
  <c r="E154" i="54"/>
  <c r="E159" i="54"/>
  <c r="E160" i="54"/>
  <c r="E164" i="54" l="1"/>
  <c r="K12" i="8" s="1"/>
  <c r="K23" i="8"/>
  <c r="J23" i="8"/>
  <c r="H23" i="8"/>
  <c r="G23" i="8"/>
  <c r="F23" i="8"/>
  <c r="D23" i="8"/>
  <c r="C23" i="8"/>
  <c r="B23" i="8"/>
  <c r="E15" i="53"/>
  <c r="E16" i="53"/>
  <c r="E63" i="53" s="1"/>
  <c r="E17" i="53"/>
  <c r="E18" i="53"/>
  <c r="E19" i="53"/>
  <c r="E20" i="53"/>
  <c r="E21" i="53"/>
  <c r="E22" i="53"/>
  <c r="E23" i="53"/>
  <c r="E24" i="53"/>
  <c r="E25" i="53"/>
  <c r="E26" i="53"/>
  <c r="E27" i="53"/>
  <c r="E28" i="53"/>
  <c r="E29" i="53"/>
  <c r="E30" i="53"/>
  <c r="E31" i="53"/>
  <c r="E32" i="53"/>
  <c r="E33" i="53"/>
  <c r="E34" i="53"/>
  <c r="E35" i="53"/>
  <c r="E36" i="53"/>
  <c r="E37" i="53"/>
  <c r="E38" i="53"/>
  <c r="E39" i="53"/>
  <c r="E40" i="53"/>
  <c r="E41" i="53"/>
  <c r="E42" i="53"/>
  <c r="E43" i="53"/>
  <c r="E44" i="53"/>
  <c r="E45" i="53"/>
  <c r="E46" i="53"/>
  <c r="E47" i="53"/>
  <c r="E48" i="53"/>
  <c r="E49" i="53"/>
  <c r="E50" i="53"/>
  <c r="E51" i="53"/>
  <c r="E52" i="53"/>
  <c r="E53" i="53"/>
  <c r="E54" i="53"/>
  <c r="E55" i="53"/>
  <c r="E56" i="53"/>
  <c r="E57" i="53"/>
  <c r="E58" i="53"/>
  <c r="E59" i="53"/>
  <c r="E60" i="53"/>
  <c r="E61" i="53"/>
  <c r="E62" i="53"/>
  <c r="E67" i="53"/>
  <c r="E74" i="53" s="1"/>
  <c r="E68" i="53"/>
  <c r="E69" i="53"/>
  <c r="E70" i="53"/>
  <c r="E71" i="53"/>
  <c r="E72" i="53"/>
  <c r="E73" i="53"/>
  <c r="E80" i="53"/>
  <c r="E87" i="53" s="1"/>
  <c r="E81" i="53"/>
  <c r="E82" i="53"/>
  <c r="E83" i="53"/>
  <c r="E84" i="53"/>
  <c r="E85" i="53"/>
  <c r="E86" i="53"/>
  <c r="E91" i="53"/>
  <c r="E92" i="53"/>
  <c r="E93" i="53"/>
  <c r="E94" i="53"/>
  <c r="E141" i="53" s="1"/>
  <c r="E95" i="53"/>
  <c r="E96" i="53"/>
  <c r="E97" i="53"/>
  <c r="E98" i="53"/>
  <c r="E99" i="53"/>
  <c r="E100" i="53"/>
  <c r="E101" i="53"/>
  <c r="E102" i="53"/>
  <c r="E103" i="53"/>
  <c r="E104" i="53"/>
  <c r="E105" i="53"/>
  <c r="E106" i="53"/>
  <c r="E107" i="53"/>
  <c r="E108" i="53"/>
  <c r="E109" i="53"/>
  <c r="E110" i="53"/>
  <c r="E111" i="53"/>
  <c r="E112" i="53"/>
  <c r="E113" i="53"/>
  <c r="E114" i="53"/>
  <c r="E115" i="53"/>
  <c r="E116" i="53"/>
  <c r="E117" i="53"/>
  <c r="E118" i="53"/>
  <c r="E119" i="53"/>
  <c r="E120" i="53"/>
  <c r="E121" i="53"/>
  <c r="E122" i="53"/>
  <c r="E123" i="53"/>
  <c r="E124" i="53"/>
  <c r="E125" i="53"/>
  <c r="E126" i="53"/>
  <c r="E127" i="53"/>
  <c r="E128" i="53"/>
  <c r="E129" i="53"/>
  <c r="E130" i="53"/>
  <c r="E131" i="53"/>
  <c r="E132" i="53"/>
  <c r="E133" i="53"/>
  <c r="E134" i="53"/>
  <c r="E135" i="53"/>
  <c r="E136" i="53"/>
  <c r="E137" i="53"/>
  <c r="E138" i="53"/>
  <c r="E139" i="53"/>
  <c r="E140" i="53"/>
  <c r="E145" i="53"/>
  <c r="E155" i="53" s="1"/>
  <c r="E146" i="53"/>
  <c r="E147" i="53"/>
  <c r="E148" i="53"/>
  <c r="E149" i="53"/>
  <c r="E150" i="53"/>
  <c r="E151" i="53"/>
  <c r="E152" i="53"/>
  <c r="E153" i="53"/>
  <c r="E154" i="53"/>
  <c r="E159" i="53"/>
  <c r="E160" i="53"/>
  <c r="E164" i="53" l="1"/>
  <c r="K14" i="8"/>
  <c r="J14" i="8"/>
  <c r="H14" i="8"/>
  <c r="G14" i="8"/>
  <c r="F14" i="8"/>
  <c r="D14" i="8"/>
  <c r="C14" i="8"/>
  <c r="E14" i="8" s="1"/>
  <c r="B14" i="8"/>
  <c r="E15" i="52"/>
  <c r="E16" i="52"/>
  <c r="E63" i="52" s="1"/>
  <c r="E17" i="52"/>
  <c r="E18" i="52"/>
  <c r="E19" i="52"/>
  <c r="E20" i="52"/>
  <c r="E21" i="52"/>
  <c r="E22" i="52"/>
  <c r="E23" i="52"/>
  <c r="E24" i="52"/>
  <c r="E25" i="52"/>
  <c r="E26" i="52"/>
  <c r="E27" i="52"/>
  <c r="E28" i="52"/>
  <c r="E29" i="52"/>
  <c r="E30" i="52"/>
  <c r="E31" i="52"/>
  <c r="E32" i="52"/>
  <c r="E33" i="52"/>
  <c r="E34" i="52"/>
  <c r="E35" i="52"/>
  <c r="E36" i="52"/>
  <c r="E37" i="52"/>
  <c r="E38" i="52"/>
  <c r="E39" i="52"/>
  <c r="E40" i="52"/>
  <c r="E41" i="52"/>
  <c r="E42" i="52"/>
  <c r="E43" i="52"/>
  <c r="E44" i="52"/>
  <c r="E45" i="52"/>
  <c r="E46" i="52"/>
  <c r="E47" i="52"/>
  <c r="E48" i="52"/>
  <c r="E49" i="52"/>
  <c r="E50" i="52"/>
  <c r="E51" i="52"/>
  <c r="E52" i="52"/>
  <c r="E53" i="52"/>
  <c r="E54" i="52"/>
  <c r="E55" i="52"/>
  <c r="E56" i="52"/>
  <c r="E57" i="52"/>
  <c r="E58" i="52"/>
  <c r="E59" i="52"/>
  <c r="E60" i="52"/>
  <c r="E61" i="52"/>
  <c r="E62" i="52"/>
  <c r="E67" i="52"/>
  <c r="E68" i="52"/>
  <c r="E69" i="52"/>
  <c r="E70" i="52"/>
  <c r="E71" i="52"/>
  <c r="E72" i="52"/>
  <c r="E73" i="52"/>
  <c r="E74" i="52"/>
  <c r="E80" i="52"/>
  <c r="E87" i="52" s="1"/>
  <c r="E81" i="52"/>
  <c r="E82" i="52"/>
  <c r="E83" i="52"/>
  <c r="E84" i="52"/>
  <c r="E85" i="52"/>
  <c r="E86" i="52"/>
  <c r="E91" i="52"/>
  <c r="E141" i="52" s="1"/>
  <c r="E92" i="52"/>
  <c r="E93" i="52"/>
  <c r="E94" i="52"/>
  <c r="E95" i="52"/>
  <c r="E96" i="52"/>
  <c r="E97" i="52"/>
  <c r="E98" i="52"/>
  <c r="E99" i="52"/>
  <c r="E100" i="52"/>
  <c r="E101" i="52"/>
  <c r="E102" i="52"/>
  <c r="E103" i="52"/>
  <c r="E104" i="52"/>
  <c r="E105" i="52"/>
  <c r="E106" i="52"/>
  <c r="E107" i="52"/>
  <c r="E108" i="52"/>
  <c r="E109" i="52"/>
  <c r="E110" i="52"/>
  <c r="E111" i="52"/>
  <c r="E112" i="52"/>
  <c r="E113" i="52"/>
  <c r="E114" i="52"/>
  <c r="E115" i="52"/>
  <c r="E116" i="52"/>
  <c r="E117" i="52"/>
  <c r="E118" i="52"/>
  <c r="E119" i="52"/>
  <c r="E120" i="52"/>
  <c r="E121" i="52"/>
  <c r="E122" i="52"/>
  <c r="E123" i="52"/>
  <c r="E124" i="52"/>
  <c r="E125" i="52"/>
  <c r="E126" i="52"/>
  <c r="E127" i="52"/>
  <c r="E128" i="52"/>
  <c r="E129" i="52"/>
  <c r="E130" i="52"/>
  <c r="E131" i="52"/>
  <c r="E132" i="52"/>
  <c r="E133" i="52"/>
  <c r="E134" i="52"/>
  <c r="E135" i="52"/>
  <c r="E136" i="52"/>
  <c r="E137" i="52"/>
  <c r="E138" i="52"/>
  <c r="E139" i="52"/>
  <c r="E140" i="52"/>
  <c r="E145" i="52"/>
  <c r="E155" i="52" s="1"/>
  <c r="E146" i="52"/>
  <c r="E147" i="52"/>
  <c r="E148" i="52"/>
  <c r="E149" i="52"/>
  <c r="E150" i="52"/>
  <c r="E151" i="52"/>
  <c r="E152" i="52"/>
  <c r="E153" i="52"/>
  <c r="E154" i="52"/>
  <c r="E159" i="52"/>
  <c r="E160" i="52"/>
  <c r="J18" i="8"/>
  <c r="G18" i="8"/>
  <c r="F18" i="8"/>
  <c r="C18" i="8"/>
  <c r="E23" i="8"/>
  <c r="E12" i="8"/>
  <c r="B18" i="8"/>
  <c r="E15" i="51"/>
  <c r="E16" i="51"/>
  <c r="E63" i="51" s="1"/>
  <c r="E17" i="51"/>
  <c r="E18" i="51"/>
  <c r="E19" i="51"/>
  <c r="E20" i="51"/>
  <c r="E21" i="51"/>
  <c r="E22" i="51"/>
  <c r="E23" i="51"/>
  <c r="E24" i="51"/>
  <c r="E25" i="51"/>
  <c r="E26" i="51"/>
  <c r="E27" i="51"/>
  <c r="E28" i="51"/>
  <c r="E29" i="51"/>
  <c r="E30" i="51"/>
  <c r="E31" i="51"/>
  <c r="E32" i="51"/>
  <c r="E33" i="51"/>
  <c r="E34" i="51"/>
  <c r="E35" i="51"/>
  <c r="E36" i="51"/>
  <c r="E37" i="51"/>
  <c r="E38" i="51"/>
  <c r="E39" i="51"/>
  <c r="E40" i="51"/>
  <c r="E41" i="51"/>
  <c r="E42" i="51"/>
  <c r="E43" i="51"/>
  <c r="E44" i="51"/>
  <c r="E45" i="51"/>
  <c r="E46" i="51"/>
  <c r="E47" i="51"/>
  <c r="E48" i="51"/>
  <c r="E49" i="51"/>
  <c r="E50" i="51"/>
  <c r="E51" i="51"/>
  <c r="E52" i="51"/>
  <c r="E53" i="51"/>
  <c r="E54" i="51"/>
  <c r="E55" i="51"/>
  <c r="E56" i="51"/>
  <c r="E57" i="51"/>
  <c r="E58" i="51"/>
  <c r="E59" i="51"/>
  <c r="E60" i="51"/>
  <c r="E61" i="51"/>
  <c r="E62" i="51"/>
  <c r="E67" i="51"/>
  <c r="E68" i="51"/>
  <c r="E69" i="51"/>
  <c r="E70" i="51"/>
  <c r="E71" i="51"/>
  <c r="E72" i="51"/>
  <c r="E73" i="51"/>
  <c r="E74" i="51"/>
  <c r="D18" i="8" s="1"/>
  <c r="E80" i="51"/>
  <c r="E87" i="51" s="1"/>
  <c r="E81" i="51"/>
  <c r="E82" i="51"/>
  <c r="E83" i="51"/>
  <c r="E84" i="51"/>
  <c r="E85" i="51"/>
  <c r="E86" i="51"/>
  <c r="E91" i="51"/>
  <c r="E92" i="51"/>
  <c r="E93" i="51"/>
  <c r="E94" i="51"/>
  <c r="E141" i="51" s="1"/>
  <c r="E95" i="51"/>
  <c r="E96" i="51"/>
  <c r="E97" i="51"/>
  <c r="E98" i="51"/>
  <c r="E99" i="51"/>
  <c r="E100" i="51"/>
  <c r="E101" i="51"/>
  <c r="E102" i="51"/>
  <c r="E103" i="51"/>
  <c r="E104" i="51"/>
  <c r="E105" i="51"/>
  <c r="E106" i="51"/>
  <c r="E107" i="51"/>
  <c r="E108" i="51"/>
  <c r="E109" i="51"/>
  <c r="E110" i="51"/>
  <c r="E111" i="51"/>
  <c r="E112" i="51"/>
  <c r="E113" i="51"/>
  <c r="E114" i="51"/>
  <c r="E115" i="51"/>
  <c r="E116" i="51"/>
  <c r="E117" i="51"/>
  <c r="E118" i="51"/>
  <c r="E119" i="51"/>
  <c r="E120" i="51"/>
  <c r="E121" i="51"/>
  <c r="E122" i="51"/>
  <c r="E123" i="51"/>
  <c r="E124" i="51"/>
  <c r="E125" i="51"/>
  <c r="E126" i="51"/>
  <c r="E127" i="51"/>
  <c r="E128" i="51"/>
  <c r="E129" i="51"/>
  <c r="E130" i="51"/>
  <c r="E131" i="51"/>
  <c r="E132" i="51"/>
  <c r="E133" i="51"/>
  <c r="E134" i="51"/>
  <c r="E135" i="51"/>
  <c r="E136" i="51"/>
  <c r="E137" i="51"/>
  <c r="E138" i="51"/>
  <c r="E139" i="51"/>
  <c r="E140" i="51"/>
  <c r="E145" i="51"/>
  <c r="E146" i="51"/>
  <c r="E147" i="51"/>
  <c r="E148" i="51"/>
  <c r="E149" i="51"/>
  <c r="E150" i="51"/>
  <c r="E151" i="51"/>
  <c r="E152" i="51"/>
  <c r="E153" i="51"/>
  <c r="E154" i="51"/>
  <c r="E159" i="51"/>
  <c r="E160" i="51"/>
  <c r="I24" i="8"/>
  <c r="I15" i="8"/>
  <c r="E15" i="8"/>
  <c r="I8" i="8"/>
  <c r="I19" i="8"/>
  <c r="I21" i="8"/>
  <c r="I17" i="8"/>
  <c r="I20" i="8"/>
  <c r="I9" i="8"/>
  <c r="I25" i="8"/>
  <c r="I22" i="8"/>
  <c r="I11" i="8"/>
  <c r="I16" i="8"/>
  <c r="I12" i="8"/>
  <c r="I10" i="8"/>
  <c r="I13" i="8"/>
  <c r="E13" i="8"/>
  <c r="I23" i="8"/>
  <c r="E10" i="8"/>
  <c r="I14" i="8" l="1"/>
  <c r="E155" i="51"/>
  <c r="H18" i="8" s="1"/>
  <c r="E18" i="8"/>
  <c r="E24" i="8"/>
  <c r="E164" i="52"/>
  <c r="E19" i="8"/>
  <c r="E8" i="8"/>
  <c r="E9" i="8"/>
  <c r="E17" i="8"/>
  <c r="E20" i="8"/>
  <c r="E21" i="8"/>
  <c r="E11" i="8"/>
  <c r="E25" i="8"/>
  <c r="E22" i="8"/>
  <c r="E16" i="8"/>
  <c r="I18" i="8"/>
  <c r="E164" i="51"/>
  <c r="K18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Bogdan WIERZBA</author>
  </authors>
  <commentList>
    <comment ref="B150" authorId="0" shapeId="0" xr:uid="{F220B1D5-47B7-4AD2-883B-82C355157897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tu należy wpisać krótką nazwę imprezy, konkurencję, miejsce i datę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Bogdan WIERZBA</author>
  </authors>
  <commentList>
    <comment ref="B44" authorId="0" shapeId="0" xr:uid="{E4C23A7D-C611-4EE3-A26A-CFD0EC808BFC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to nie jest konkurencja mistrzowska sportu wyczynowego</t>
        </r>
      </text>
    </comment>
    <comment ref="B94" authorId="0" shapeId="0" xr:uid="{DE4024E2-59ED-4C20-B718-4C5CE0569BD1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Ten zawodnik zajął 16m a nie 6 w MPJM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Bogdan WIERZBA</author>
  </authors>
  <commentList>
    <comment ref="B77" authorId="0" shapeId="0" xr:uid="{9E29EBD9-AB4B-440B-A597-3703340789EB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to nie jest jeszcze konkurencja mistrzowska</t>
        </r>
      </text>
    </comment>
    <comment ref="B78" authorId="0" shapeId="0" xr:uid="{CE88ED06-5DD0-41E3-9F88-F6B6BD5383ED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jak wyżej</t>
        </r>
      </text>
    </comment>
    <comment ref="B79" authorId="0" shapeId="0" xr:uid="{1A27D506-E16D-4D9E-AA36-619265992243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jak wyżej</t>
        </r>
      </text>
    </comment>
    <comment ref="B80" authorId="0" shapeId="0" xr:uid="{83C15B5D-C0DC-4C2A-9277-89F1A1AA3F6C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jak wyżej</t>
        </r>
      </text>
    </comment>
    <comment ref="B81" authorId="0" shapeId="0" xr:uid="{CBF9E7C9-D468-4330-ABBE-D23897F1E507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jak wyżej</t>
        </r>
      </text>
    </comment>
    <comment ref="B108" authorId="0" shapeId="0" xr:uid="{93EBD631-5BD5-4E00-A518-53A5FC224A3C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nazwa zawodów jest istotna, zwłaszcza przy dużej liczbie imprez</t>
        </r>
      </text>
    </comment>
    <comment ref="B157" authorId="0" shapeId="0" xr:uid="{CEFA6DB4-57F3-4638-BC00-C6D5DF12FAA1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konkurencja F1Q/M, jak wskazuje oznaczenie, jest tylko dla młodzików i jun. Mł.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Bogdan WIERZBA</author>
  </authors>
  <commentList>
    <comment ref="B33" authorId="0" shapeId="0" xr:uid="{8281ED6F-1F80-4239-A22E-0C391A38315C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to nie jest konkurencja mistrzowska</t>
        </r>
      </text>
    </comment>
    <comment ref="B34" authorId="0" shapeId="0" xr:uid="{40771422-4C9C-4094-AA0D-D07F80A50D13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jak wyżej</t>
        </r>
      </text>
    </comment>
    <comment ref="B35" authorId="0" shapeId="0" xr:uid="{DC980AE2-EDEF-4234-A87F-3FBC7BF1CB96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jak wyżej</t>
        </r>
      </text>
    </comment>
    <comment ref="B36" authorId="0" shapeId="0" xr:uid="{402B4329-B42C-49A5-AA7D-EA9E460F58CB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jak wyżej</t>
        </r>
      </text>
    </comment>
    <comment ref="B37" authorId="0" shapeId="0" xr:uid="{40500DB2-2CB8-4F1C-AA67-EED88F7E3333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jak wyżej</t>
        </r>
      </text>
    </comment>
    <comment ref="B55" authorId="0" shapeId="0" xr:uid="{A9B7291D-5166-49FE-875F-5793FD8835B1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nie może być klasyfikacji końcowej z powodu braku min. 3 zawodniczek - patrz pkt. 1.9 c) ROZ</t>
        </r>
      </text>
    </comment>
    <comment ref="B56" authorId="0" shapeId="0" xr:uid="{EA5B67C4-AEAB-4FE0-A046-583EDE05BA55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jak wyżej</t>
        </r>
      </text>
    </comment>
    <comment ref="B62" authorId="0" shapeId="0" xr:uid="{44597294-E895-497B-8925-629347BDC191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to nie jest konkurencja mistrzowska, a ponadto punktacja jest do 6 m</t>
        </r>
      </text>
    </comment>
    <comment ref="B77" authorId="0" shapeId="0" xr:uid="{27F9D07C-65ED-437E-9B00-FA534D4BD22A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w kalendarzu AP są tylko jedne zawody do PŚ</t>
        </r>
      </text>
    </comment>
    <comment ref="B114" authorId="0" shapeId="0" xr:uid="{C764C1CA-27B1-4465-9CBF-D3772D6D6236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to nie jest klasa mistrzowska, czyli obowiązuje pkt. 3.8 ROZ. Tym razem były tylko 3 dziewczyny</t>
        </r>
      </text>
    </comment>
    <comment ref="B115" authorId="0" shapeId="0" xr:uid="{DF892BE1-38AF-45E6-8AE3-946851C6DBF2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jak wyżej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Bogdan WIERZBA</author>
  </authors>
  <commentList>
    <comment ref="B71" authorId="0" shapeId="0" xr:uid="{5FE7BA75-A651-403D-A3BF-045888C6CE01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w białych polach można i trzeba pisać - jak w nagłówku.</t>
        </r>
      </text>
    </comment>
    <comment ref="B150" authorId="0" shapeId="0" xr:uid="{3506182B-E214-40D5-AD9A-AB7367FE677A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proszę czytać nagłówek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Bogdan WIERZBA</author>
  </authors>
  <commentList>
    <comment ref="B15" authorId="0" shapeId="0" xr:uid="{34085B55-E91F-4ADA-8F24-864FFCCC4B44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to miejsce zajęte przez Marka nie pochodzi z Igrzysk lotn. MŚ, ME, czy klasyfikacji końcowej Euroturu lub Pucharu Świata. Proszę sprawdzić w Regulaminie współzawodnictwa KS.</t>
        </r>
      </text>
    </comment>
    <comment ref="B27" authorId="0" shapeId="0" xr:uid="{788332D4-81D5-4895-8907-06452889F7EE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Konkurencja F4G nie jest klasą mistrzowską, jest to sport powszechny, czyli dział 4.4</t>
        </r>
      </text>
    </comment>
    <comment ref="B44" authorId="0" shapeId="0" xr:uid="{B69614F1-999B-40F7-8B23-AFA4292E9A51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proszę zajrzeć do zakładki HELP</t>
        </r>
      </text>
    </comment>
    <comment ref="B45" authorId="0" shapeId="0" xr:uid="{91027A64-EFDB-4984-8A4B-1E4648A9623B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jak wyżej</t>
        </r>
      </text>
    </comment>
    <comment ref="B71" authorId="0" shapeId="0" xr:uid="{53DF1C7C-C4CA-4F10-B130-A46B706C7259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używajmy nazw skróconych, aby się zmieścić w pojedynczym wierszu</t>
        </r>
      </text>
    </comment>
    <comment ref="B73" authorId="0" shapeId="0" xr:uid="{784E9393-4FB2-47AB-9FDC-D28943E42801}">
      <text>
        <r>
          <rPr>
            <b/>
            <sz val="11"/>
            <color indexed="81"/>
            <rFont val="Tahoma"/>
            <charset val="1"/>
          </rPr>
          <t>Bogdan WIERZBA:</t>
        </r>
        <r>
          <rPr>
            <sz val="11"/>
            <color indexed="81"/>
            <rFont val="Tahoma"/>
            <charset val="1"/>
          </rPr>
          <t xml:space="preserve">
konkurencja F4H-P nie jest kl. Mistrzowską, więc musi być ujęta w dziale 4.5 </t>
        </r>
      </text>
    </comment>
    <comment ref="B94" authorId="0" shapeId="0" xr:uid="{9FBC2050-9520-4AE6-95BD-369985093FD9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przyznajemy punkty za miejsca 1-6</t>
        </r>
      </text>
    </comment>
    <comment ref="B150" authorId="0" shapeId="0" xr:uid="{6FA950AA-A9DD-41C0-82DA-04011A3F76F4}">
      <text>
        <r>
          <rPr>
            <b/>
            <sz val="11"/>
            <color indexed="81"/>
            <rFont val="Tahoma"/>
            <family val="2"/>
            <charset val="238"/>
          </rPr>
          <t xml:space="preserve">Bogdan WIERZBA:
</t>
        </r>
        <r>
          <rPr>
            <sz val="11"/>
            <color indexed="81"/>
            <rFont val="Tahoma"/>
            <family val="2"/>
            <charset val="238"/>
          </rPr>
          <t>w tym wierszu chodzi o zawody do PP ale ogłaszanego przez AP, a w kalendarzu AP nie ma konkurencji F4H-P i Aircombat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Bogdan WIERZBA</author>
  </authors>
  <commentList>
    <comment ref="B71" authorId="0" shapeId="0" xr:uid="{ACF47C82-5CAB-433E-A906-EEE2A0E87F2A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brak nazwy i terminu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Bogdan WIERZBA</author>
  </authors>
  <commentList>
    <comment ref="B18" authorId="0" shapeId="0" xr:uid="{BD6D2731-AAFC-49B7-B0CE-DC1764362232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proszę przeczytać zakładkę "help" jest tam napisane, że przyznaje się punkty tylko za medale drużynowe, tzn. za miejsca 1-3)</t>
        </r>
      </text>
    </comment>
    <comment ref="B20" authorId="0" shapeId="0" xr:uid="{DCF86CD1-63F7-40A4-945E-B8F6632A8E02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za medale drużynowe na MP nie są przyznawane punkty</t>
        </r>
      </text>
    </comment>
    <comment ref="B21" authorId="0" shapeId="0" xr:uid="{F8129090-28A0-4536-85F8-ED34048E58E7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za medale drużynowe na MP nie są przyznawane punkty</t>
        </r>
      </text>
    </comment>
    <comment ref="B22" authorId="0" shapeId="0" xr:uid="{7F44DD93-D572-45C7-9DB8-9D2DA3DADFA4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w wierszach 5-9 (patrz rodzaj zawodów Md) wpisujemy tylko medale drużynowe z imprez mistrzowskich WAG, MŚ, ME, czy klas. końc. Pucharu Świata. Proszę popatrz do zakładki "help"</t>
        </r>
      </text>
    </comment>
    <comment ref="B23" authorId="0" shapeId="0" xr:uid="{A6640F78-B8CB-4815-8CAC-28D5BE107B1B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w wierszach 5-9 (patrz rodzaj zawodów </t>
        </r>
        <r>
          <rPr>
            <b/>
            <sz val="11"/>
            <color indexed="81"/>
            <rFont val="Tahoma"/>
            <family val="2"/>
            <charset val="238"/>
          </rPr>
          <t>Md</t>
        </r>
        <r>
          <rPr>
            <sz val="11"/>
            <color indexed="81"/>
            <rFont val="Tahoma"/>
            <family val="2"/>
            <charset val="238"/>
          </rPr>
          <t>) wpisujemy medale drużynowe z imprez mistrzowskich WAG, MŚ, ME, czy klas. końc. Pucharu Świata. Proszę popatrz do zakładki "help"</t>
        </r>
      </text>
    </comment>
    <comment ref="B24" authorId="0" shapeId="0" xr:uid="{57575F63-64F4-4734-AE0C-7D49E52F915D}">
      <text>
        <r>
          <rPr>
            <b/>
            <sz val="11"/>
            <color indexed="81"/>
            <rFont val="Tahoma"/>
            <charset val="1"/>
          </rPr>
          <t>Bogdan WIERZBA:</t>
        </r>
        <r>
          <rPr>
            <sz val="11"/>
            <color indexed="81"/>
            <rFont val="Tahoma"/>
            <charset val="1"/>
          </rPr>
          <t xml:space="preserve">
za medale drużynowe na MP nie są przyznawane punkty</t>
        </r>
      </text>
    </comment>
    <comment ref="B71" authorId="0" shapeId="0" xr:uid="{1DD947C9-6357-474B-A070-B88477C9C6E8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zgodnie z instrukcjami w zakładce "help" białe pola są do wpisywania: Nazwy skróconej zawodów,  konkurencji, miejsca, daty.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Bogdan WIERZBA</author>
  </authors>
  <commentList>
    <comment ref="B71" authorId="0" shapeId="0" xr:uid="{319A7EB0-A31D-4759-8FED-F9AF61D3FCBD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brak konkurencji, miejsca, daty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Bogdan WIERZBA</author>
  </authors>
  <commentList>
    <comment ref="B24" authorId="0" shapeId="0" xr:uid="{0BCC2493-90D0-42C8-AA92-D9DC1FF61A3A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klasa F4G nie jest klasą mistrzowską</t>
        </r>
      </text>
    </comment>
    <comment ref="B44" authorId="0" shapeId="0" xr:uid="{E44621D5-8D02-44FE-8400-7C406FB2521E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klasa F4G nie jest klasą mistrzowską, a poza tym nie chodzi o miejsce w pojedynczych zawodach do PP, tylko o miejsce w klasyfikacji końcowej PP.</t>
        </r>
      </text>
    </comment>
    <comment ref="B45" authorId="0" shapeId="0" xr:uid="{5E6E3AF3-875F-4A4A-B679-15B4DDD14612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nie chodzi o miejsce w pojedynczych zawodach F3F do PP, tylko o miejsce w klasyfikacji końcowej PP.</t>
        </r>
      </text>
    </comment>
    <comment ref="B46" authorId="0" shapeId="0" xr:uid="{67ECB9C6-48B7-4FD1-8060-DB97A1601689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jak wyżej</t>
        </r>
      </text>
    </comment>
    <comment ref="B47" authorId="0" shapeId="0" xr:uid="{E1D9A4FA-A073-4FD4-8537-D613B07AF66A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jak wyżej</t>
        </r>
      </text>
    </comment>
    <comment ref="B94" authorId="0" shapeId="0" xr:uid="{C267A13E-DAFC-4251-BEF2-8848FEA8D67C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Zgodnie z Systemem współzawodnictwa sportowego dzieci i młodzieży, Latawcowe Mistrzostwa Polski są dla Młodzików.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Bogdan WIERZBA</author>
  </authors>
  <commentList>
    <comment ref="B19" authorId="0" shapeId="0" xr:uid="{F99FB6CD-C280-455C-88FC-5FE2CBA05165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przy medalach drużynowych przyznaje się punkty tylko za miejsca 1-3</t>
        </r>
      </text>
    </comment>
    <comment ref="B21" authorId="0" shapeId="0" xr:uid="{EAE4EA10-B2B0-4BA2-9964-63750BE93BCF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uwaga jak w poz. 5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Bogdan WIERZBA</author>
  </authors>
  <commentList>
    <comment ref="B91" authorId="0" shapeId="0" xr:uid="{9AB82599-B886-4E43-AB6B-D994504553D4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W przypadku "PS" można wpisać miejsce od 1-6, ale TYLKO w klasyfikacji końcowej Pucharu Świata (patrz zakładka "help"</t>
        </r>
      </text>
    </comment>
    <comment ref="B92" authorId="0" shapeId="0" xr:uid="{7505EAE0-CA6A-49FC-8C09-EB789A272CBF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jak wyżej</t>
        </r>
      </text>
    </comment>
    <comment ref="B113" authorId="0" shapeId="0" xr:uid="{9A595088-541D-4956-AA8A-6C8D83894347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</t>
        </r>
        <r>
          <rPr>
            <sz val="11"/>
            <color indexed="81"/>
            <rFont val="Calibri"/>
            <family val="2"/>
            <charset val="238"/>
          </rPr>
          <t xml:space="preserve">w dziale 4.4 w wierszach </t>
        </r>
        <r>
          <rPr>
            <b/>
            <sz val="11"/>
            <color indexed="81"/>
            <rFont val="Calibri"/>
            <family val="2"/>
            <charset val="238"/>
          </rPr>
          <t>PP</t>
        </r>
        <r>
          <rPr>
            <sz val="11"/>
            <color indexed="81"/>
            <rFont val="Calibri"/>
            <family val="2"/>
            <charset val="238"/>
          </rPr>
          <t xml:space="preserve"> wpisujemy TYLKO miejsca 1-6 zajęte - ale </t>
        </r>
        <r>
          <rPr>
            <b/>
            <sz val="11"/>
            <color indexed="81"/>
            <rFont val="Calibri"/>
            <family val="2"/>
            <charset val="238"/>
          </rPr>
          <t>w klasyfikacji końcowej Pucharu Polski</t>
        </r>
        <r>
          <rPr>
            <sz val="11"/>
            <color indexed="81"/>
            <rFont val="Calibri"/>
            <family val="2"/>
            <charset val="238"/>
          </rPr>
          <t xml:space="preserve"> a nie w pojedynczych zawodach. Ponadto dział 4.4 dotyczy wyłącznie sportu powszechnego (czyli nie można tu wpisywać miejsc kk. PP w klasach mistrzowskich). Proszę czytać zakładkę "help". </t>
        </r>
      </text>
    </comment>
    <comment ref="B128" authorId="0" shapeId="0" xr:uid="{18EB3BCF-4E67-4F8C-9C9D-106285107937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uwaga jak w wierszu 23</t>
        </r>
      </text>
    </comment>
    <comment ref="B129" authorId="0" shapeId="0" xr:uid="{F1FAB6A0-551D-4434-984B-2866768F6A67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uwaga jak w wierszu 23</t>
        </r>
      </text>
    </comment>
    <comment ref="B150" authorId="0" shapeId="0" xr:uid="{04D6ECA6-E411-4818-842E-6E8191B48B51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należy podać konkurencję, miejsce i datę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Bogdan WIERZBA</author>
  </authors>
  <commentList>
    <comment ref="B194" authorId="0" shapeId="0" xr:uid="{0ECBAB99-10F9-4931-A649-A54E62C7629F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brak punktów za organizację z powodu braku prawidłowych wyników oraz protokołu z zawodów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Bogdan WIERZBA</author>
  </authors>
  <commentList>
    <comment ref="B34" authorId="0" shapeId="0" xr:uid="{232E99F6-C698-4CD1-A8B7-7592052B9CD8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zakładka "help" wyjaśnia, że punkty za medal drużynowy są dzielone na 3 zawodników po 1/3.</t>
        </r>
      </text>
    </comment>
    <comment ref="B104" authorId="0" shapeId="0" xr:uid="{4E97AFC5-AB17-4E8C-97C6-723010F84C93}">
      <text>
        <r>
          <rPr>
            <b/>
            <sz val="11"/>
            <color indexed="81"/>
            <rFont val="Tahoma"/>
            <family val="2"/>
            <charset val="238"/>
          </rPr>
          <t>Bogdan WIERZBA:</t>
        </r>
        <r>
          <rPr>
            <sz val="11"/>
            <color indexed="81"/>
            <rFont val="Tahoma"/>
            <family val="2"/>
            <charset val="238"/>
          </rPr>
          <t xml:space="preserve">
sklasyfikowanych pań było tylko dwie, a powinno być min. 4</t>
        </r>
      </text>
    </comment>
  </commentList>
</comments>
</file>

<file path=xl/sharedStrings.xml><?xml version="1.0" encoding="utf-8"?>
<sst xmlns="http://schemas.openxmlformats.org/spreadsheetml/2006/main" count="4234" uniqueCount="780">
  <si>
    <t>Lp</t>
  </si>
  <si>
    <t>Ilość pkt za 1 sklas. zawodn.</t>
  </si>
  <si>
    <t>Pktunkty do współzawodnictwa</t>
  </si>
  <si>
    <t>Ilość pkt za 1 zorganizowaną imprezę</t>
  </si>
  <si>
    <t>Udział zawodników KS w Mistrzostwach Polski Młodzików lub Juniorów Młodszych</t>
  </si>
  <si>
    <t>Konkurs Młodych Artystów FAI na szczeblu KS (Finał Regionalny)</t>
  </si>
  <si>
    <t>4.3 - punkty za efektywność szkolenia podstawowego</t>
  </si>
  <si>
    <t>4.5 - punkty za organizację zawodów i konkursów</t>
  </si>
  <si>
    <t>Latawcowe Mistrzostwa Polski Młodzików</t>
  </si>
  <si>
    <t>Mistrzostwa Polski Młodzików w kon. modeli balonów na ogrzane powietrze</t>
  </si>
  <si>
    <t>PS</t>
  </si>
  <si>
    <t>MP</t>
  </si>
  <si>
    <t>PP</t>
  </si>
  <si>
    <t>Rodzaj zawodów</t>
  </si>
  <si>
    <t>Liczba sklasyfikowanych zawodników</t>
  </si>
  <si>
    <t>4.4 - punkty razem:</t>
  </si>
  <si>
    <t>4.3 - punkty razem:</t>
  </si>
  <si>
    <t>RS</t>
  </si>
  <si>
    <t>RP</t>
  </si>
  <si>
    <t>Miejsce (wpisz liczbę 1-6)</t>
  </si>
  <si>
    <t>4.1 - punkty razem:</t>
  </si>
  <si>
    <t>4.2 - punkty za organizację zawodów</t>
  </si>
  <si>
    <t>4.2 - punkty razem:</t>
  </si>
  <si>
    <t>4.1 - punkty za miejsca w zawodach i rekordy zawodników</t>
  </si>
  <si>
    <t>M</t>
  </si>
  <si>
    <t>Mistrzostwa Świata FAI</t>
  </si>
  <si>
    <t>Mistrzostwa Europy FAI</t>
  </si>
  <si>
    <t>Zgrupowanie / Konsultacje KN</t>
  </si>
  <si>
    <t>Zawody klubowe, międzyklubowe, regionalne, itp. – ujęte w Kalendarzu imprez KS dla Juniorów lub Seniorów w konkurencji mistrzowskiej z udziałem min. 10 zawodników</t>
  </si>
  <si>
    <t>4.6 - punkty dodatkowe (premie / kary)</t>
  </si>
  <si>
    <t>Rodzaj premii / kary</t>
  </si>
  <si>
    <t>Wpis Komisji Modelarskiej</t>
  </si>
  <si>
    <t xml:space="preserve"> </t>
  </si>
  <si>
    <t>4.5 - punkty razem:</t>
  </si>
  <si>
    <t>4.6 - punkty razem:</t>
  </si>
  <si>
    <r>
      <t xml:space="preserve">Miejsce (wpisz </t>
    </r>
    <r>
      <rPr>
        <b/>
        <sz val="11"/>
        <rFont val="Calibri"/>
        <family val="2"/>
        <charset val="238"/>
      </rPr>
      <t>liczbę 1-6</t>
    </r>
    <r>
      <rPr>
        <sz val="11"/>
        <rFont val="Calibri"/>
        <family val="2"/>
        <charset val="238"/>
      </rPr>
      <t>)</t>
    </r>
  </si>
  <si>
    <r>
      <rPr>
        <sz val="20"/>
        <rFont val="Calibri"/>
        <family val="2"/>
        <charset val="238"/>
      </rPr>
      <t>Współzawodnictwo w konkurencjach</t>
    </r>
    <r>
      <rPr>
        <b/>
        <sz val="20"/>
        <rFont val="Calibri"/>
        <family val="2"/>
        <charset val="238"/>
      </rPr>
      <t xml:space="preserve"> mistrzowskich - </t>
    </r>
    <r>
      <rPr>
        <sz val="20"/>
        <rFont val="Calibri"/>
        <family val="2"/>
        <charset val="238"/>
      </rPr>
      <t>SPORT WYCZYNOWY</t>
    </r>
  </si>
  <si>
    <t>Lp.</t>
  </si>
  <si>
    <t>Pomocne informacje</t>
  </si>
  <si>
    <t>Kwestia</t>
  </si>
  <si>
    <t>Md</t>
  </si>
  <si>
    <t>Konkurs modeli redukcyjnych (plastikowych / kartonowych) na szczeblu KS</t>
  </si>
  <si>
    <t>Liczby wpisywane w polach do edycji muszą być w zakresie podanym w nagłówku kolumny. Jeśli będą większe - w żółtym polu zamiast wyniku pojawia się słowo FAŁSZ lub wartość ZERO. To tylko sygnał, że wpisano liczbę inną niż podano w nagłówku.</t>
  </si>
  <si>
    <t>punkty za miejsce 1-6 w Mistrzostwach Polski.</t>
  </si>
  <si>
    <t>punkty za miejsca 1-6 w klasyfikacji końcowej Pucharu Polski.</t>
  </si>
  <si>
    <t>punkty za ustanowienie rekordu świata.</t>
  </si>
  <si>
    <t>punkty za ustanowienie rekordu Polski.</t>
  </si>
  <si>
    <t>Krótko na temat skrótów:</t>
  </si>
  <si>
    <t xml:space="preserve">Przed przystąpieniem do edycji zapoznaj się z regulaminem i przygotuj wyniki zawodów. </t>
  </si>
  <si>
    <t>Potrzebujesz wyniki zawodów, w których startowali reprezentanci Twojego KS.</t>
  </si>
  <si>
    <t>Potrzebujesz wyniki zawodów, których organizatorem był Twój KS i one muszą być dołączone do sprawozdania. Wyniki zawodów ogólnopolskich - po zakończonym sezonie, są w posiadaniu KM.</t>
  </si>
  <si>
    <t>Wpisywanie danych - TYLKO W BIAŁYCH POLACH - do edycji. Pozostałe komórki arkusza są zablokowane.</t>
  </si>
  <si>
    <t>Czy arkusz jest chroniony? TAK, za wyjątkiem pól edycyjnych koloru białego.</t>
  </si>
  <si>
    <t>Ochrona arkusza blokuje również formuły całego arkusza xls.</t>
  </si>
  <si>
    <t>Pola żółte (rezultaty działania formuły) oraz pola żółte będące podsumowaniami wyświetlają się automatycznie.</t>
  </si>
  <si>
    <r>
      <rPr>
        <sz val="10"/>
        <rFont val="Calibri"/>
        <family val="2"/>
        <charset val="238"/>
      </rPr>
      <t>Wpisz</t>
    </r>
    <r>
      <rPr>
        <sz val="11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1</t>
    </r>
    <r>
      <rPr>
        <sz val="10"/>
        <rFont val="Calibri"/>
        <family val="2"/>
        <charset val="238"/>
      </rPr>
      <t xml:space="preserve">                        (w poz. 3-7, liczba     może być większa) </t>
    </r>
  </si>
  <si>
    <r>
      <t xml:space="preserve">Wpisz </t>
    </r>
    <r>
      <rPr>
        <b/>
        <sz val="12"/>
        <rFont val="Calibri"/>
        <family val="2"/>
        <charset val="238"/>
      </rPr>
      <t>1</t>
    </r>
    <r>
      <rPr>
        <sz val="10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 xml:space="preserve">(w poz. 6-10, liczba może być większa) </t>
    </r>
  </si>
  <si>
    <t>projekt i pracowanie: Bogdan Wierzba</t>
  </si>
  <si>
    <r>
      <rPr>
        <b/>
        <sz val="16"/>
        <rFont val="Calibri"/>
        <family val="2"/>
        <charset val="238"/>
      </rPr>
      <t xml:space="preserve">Łączna liczba punktów do rankingu Klubów Sportowych  </t>
    </r>
    <r>
      <rPr>
        <sz val="16"/>
        <rFont val="Calibri"/>
        <family val="2"/>
        <charset val="238"/>
      </rPr>
      <t xml:space="preserve"> (</t>
    </r>
    <r>
      <rPr>
        <sz val="14"/>
        <rFont val="Calibri"/>
        <family val="2"/>
        <charset val="238"/>
      </rPr>
      <t>4.1 + 4.2 + 4.3 + 4.4 + 4.5 + 4.6)</t>
    </r>
  </si>
  <si>
    <t>FAI</t>
  </si>
  <si>
    <t>PL</t>
  </si>
  <si>
    <t>Udział zawodników KS w Finale Ogólnopolskim Konkursu Młodych Artystów FAI</t>
  </si>
  <si>
    <t>Jeśli w Twoim klubie jest zwykle więcej niż 4 medalistów MŚ, ME, MP - nie martw się.  Napisz, że masz problem, a my szybko podeślemy e-Formularz z większą liczbą wierszy.</t>
  </si>
  <si>
    <t>Zawody Ogólnopolskie zaliczane do Pucharu Polski</t>
  </si>
  <si>
    <t>Zawody Ogólnopolskie z udziałem min. 3 klubów sportowych (KS)</t>
  </si>
  <si>
    <r>
      <rPr>
        <sz val="11"/>
        <rFont val="Calibri"/>
        <family val="2"/>
        <charset val="238"/>
      </rPr>
      <t xml:space="preserve">punkty za miejsce 1-3 w klasyfikacji drużynowej (za zdobycie medalu drużynowego) - dotyczy wyłącznie wyżej wymienionych zawodów międzynarodowych </t>
    </r>
    <r>
      <rPr>
        <b/>
        <sz val="11"/>
        <rFont val="Calibri"/>
        <family val="2"/>
        <charset val="238"/>
      </rPr>
      <t>M</t>
    </r>
    <r>
      <rPr>
        <sz val="11"/>
        <rFont val="Calibri"/>
        <family val="2"/>
        <charset val="238"/>
      </rPr>
      <t>. Liczba punktów na jednego członka drużyny, to 1/3 punktów za medal indywidualny.</t>
    </r>
  </si>
  <si>
    <r>
      <t xml:space="preserve">punkty za miejsce 1-3 w </t>
    </r>
    <r>
      <rPr>
        <b/>
        <sz val="11"/>
        <rFont val="Calibri"/>
        <family val="2"/>
        <charset val="238"/>
      </rPr>
      <t>Finale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Światowym</t>
    </r>
    <r>
      <rPr>
        <sz val="11"/>
        <rFont val="Calibri"/>
        <family val="2"/>
        <charset val="238"/>
      </rPr>
      <t xml:space="preserve"> Konkursu Młodych Artystów FAI, tzn. zdobycie medalu FAI (ZŁ, SR, BR)</t>
    </r>
  </si>
  <si>
    <r>
      <t xml:space="preserve">punkty za miejsce 1-3 w </t>
    </r>
    <r>
      <rPr>
        <b/>
        <sz val="11"/>
        <rFont val="Calibri"/>
        <family val="2"/>
        <charset val="238"/>
      </rPr>
      <t>Finale Ogólnopolskim</t>
    </r>
    <r>
      <rPr>
        <sz val="11"/>
        <rFont val="Calibri"/>
        <family val="2"/>
        <charset val="238"/>
      </rPr>
      <t xml:space="preserve"> Konkursu Młodych Artystów FAI, tzn. zdobycie medalu AP (ZŁ, SR, BR)</t>
    </r>
  </si>
  <si>
    <r>
      <t>Imię i Nazwisko zawodnika (nazwa</t>
    </r>
    <r>
      <rPr>
        <sz val="12"/>
        <color indexed="10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skrócona, miejsce i data imprezy)</t>
    </r>
  </si>
  <si>
    <t>Nazwa skrócona zorganizowanych zawodów (konkurencja, miejsce, data)</t>
  </si>
  <si>
    <r>
      <rPr>
        <sz val="20"/>
        <rFont val="Calibri"/>
        <family val="2"/>
        <charset val="238"/>
      </rPr>
      <t>Współzawodnictwo w konkurencjach</t>
    </r>
    <r>
      <rPr>
        <b/>
        <sz val="20"/>
        <rFont val="Calibri"/>
        <family val="2"/>
        <charset val="238"/>
      </rPr>
      <t xml:space="preserve"> niemistrzowskich                                                                </t>
    </r>
    <r>
      <rPr>
        <sz val="20"/>
        <rFont val="Calibri"/>
        <family val="2"/>
        <charset val="238"/>
      </rPr>
      <t>SPORT POWSZECHNY i POPULARYZACJA</t>
    </r>
  </si>
  <si>
    <t>Organizacja przez KS zawodów modelarskich dla dzieci i młodzieży oraz                          udział zawodników KS w mistrzostwach Polski:</t>
  </si>
  <si>
    <t>4.4 - punkty za miejsca w zawodach i konkursach oraz rekordy zawodników</t>
  </si>
  <si>
    <t>Imię i Nazwisko zawodnika (nazwa skrócona, miejsce i data imprezy)</t>
  </si>
  <si>
    <t>Nazwa imprezy (konkurencja, miejsce i data)</t>
  </si>
  <si>
    <t>M-ce</t>
  </si>
  <si>
    <t>Nazwa i nr Licencji Klubu Sportowego</t>
  </si>
  <si>
    <t>SPORT wyczynowy RAZEM</t>
  </si>
  <si>
    <t>SPORT powszechny RAZEM</t>
  </si>
  <si>
    <t>Punkty dodatkowe pkt. 4.6</t>
  </si>
  <si>
    <t>Liczba punktów OGÓŁEM</t>
  </si>
  <si>
    <t>oprac. Bogdan Wierzba</t>
  </si>
  <si>
    <r>
      <rPr>
        <b/>
        <sz val="11"/>
        <rFont val="Calibri"/>
        <family val="2"/>
        <charset val="238"/>
      </rPr>
      <t>Zawody Młodzi Modelarze–Lotnicy na Start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dla juniorów młodszych</t>
    </r>
    <r>
      <rPr>
        <sz val="11"/>
        <rFont val="Calibri"/>
        <family val="2"/>
        <charset val="238"/>
      </rPr>
      <t xml:space="preserve"> (organizacja)</t>
    </r>
  </si>
  <si>
    <r>
      <rPr>
        <b/>
        <sz val="11"/>
        <rFont val="Calibri"/>
        <family val="2"/>
        <charset val="238"/>
      </rPr>
      <t>Zawody Latawcowe dla młodzików</t>
    </r>
    <r>
      <rPr>
        <sz val="11"/>
        <rFont val="Calibri"/>
        <family val="2"/>
        <charset val="238"/>
      </rPr>
      <t xml:space="preserve"> (organizacja)</t>
    </r>
  </si>
  <si>
    <r>
      <rPr>
        <b/>
        <sz val="11"/>
        <rFont val="Calibri"/>
        <family val="2"/>
        <charset val="238"/>
      </rPr>
      <t>Zawody balonów na ogrzane powietrze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dla młodzików</t>
    </r>
    <r>
      <rPr>
        <sz val="11"/>
        <rFont val="Calibri"/>
        <family val="2"/>
        <charset val="238"/>
      </rPr>
      <t xml:space="preserve"> (organizacja)</t>
    </r>
  </si>
  <si>
    <r>
      <rPr>
        <b/>
        <sz val="11"/>
        <rFont val="Calibri"/>
        <family val="2"/>
        <charset val="238"/>
      </rPr>
      <t>Zawody modeli halowych dla młodzików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F1N/M, A6/M, ROOKIE</t>
    </r>
    <r>
      <rPr>
        <sz val="11"/>
        <rFont val="Calibri"/>
        <family val="2"/>
        <charset val="238"/>
      </rPr>
      <t xml:space="preserve"> (organizacja)</t>
    </r>
  </si>
  <si>
    <r>
      <t>Finał Regionalny Konkursu Młodych Artystów FAI</t>
    </r>
    <r>
      <rPr>
        <sz val="11"/>
        <rFont val="Calibri"/>
        <family val="2"/>
        <charset val="238"/>
      </rPr>
      <t xml:space="preserve"> (organizacja)</t>
    </r>
  </si>
  <si>
    <t>FR</t>
  </si>
  <si>
    <t>Mistrzostwa Polski Juniorów Młodszych (chodzi o imprezę cykliczną rozgrywaną w konkurencjach: F1A/M, F1H, F1G, F1K, F1Q/M, F3J/M, S6A, F2A/M, F2B/M, P-30)</t>
  </si>
  <si>
    <t>Mistrzostwa Polski Młodzików w konkurencji modeli halowych F1N/M i/lub A6/M</t>
  </si>
  <si>
    <t>Konkursu Młodych Artystów FAI - Finał Ogólnopolski</t>
  </si>
  <si>
    <t>Premia</t>
  </si>
  <si>
    <t>Za każdego zawodnika z ważną na dany rok Licencją Sportową FAI (podana liczba licencji musi być zgodna z aktualnym wykazem wydanych licencji na stronie AP)</t>
  </si>
  <si>
    <t>Za nierzetelne wypełnienie rocznego sprawozdania z działalności KS (np. poświadczenie nieprawdy) - dyskwalifikacja w rankingu</t>
  </si>
  <si>
    <t>Przysłanie rocznego sprawozdania z działalności KS (e-Formularza) po terminie 15 stycznia - decyduje data wiadomości e-mail, będzie skutkowało wyeliminowaniem KS z rankingu za dany rok.</t>
  </si>
  <si>
    <r>
      <t xml:space="preserve">Wypełniony arkusz sprawozdania, w postaci e-Formularza, należy przesłać drogą elektroniczną </t>
    </r>
    <r>
      <rPr>
        <b/>
        <sz val="11"/>
        <rFont val="Calibri"/>
        <family val="2"/>
        <charset val="238"/>
      </rPr>
      <t xml:space="preserve">(plik XLS </t>
    </r>
    <r>
      <rPr>
        <b/>
        <sz val="11"/>
        <color indexed="60"/>
        <rFont val="Calibri"/>
        <family val="2"/>
        <charset val="238"/>
      </rPr>
      <t>oraz</t>
    </r>
    <r>
      <rPr>
        <b/>
        <sz val="11"/>
        <rFont val="Calibri"/>
        <family val="2"/>
        <charset val="238"/>
      </rPr>
      <t xml:space="preserve"> PDF)</t>
    </r>
    <r>
      <rPr>
        <sz val="11"/>
        <rFont val="Calibri"/>
        <family val="2"/>
        <charset val="238"/>
      </rPr>
      <t xml:space="preserve"> - na adres mailowy przewodniczącego Komisji Modelarskiej.  </t>
    </r>
  </si>
  <si>
    <r>
      <t xml:space="preserve">Wymagana nazwa pliku: </t>
    </r>
    <r>
      <rPr>
        <b/>
        <sz val="12"/>
        <rFont val="Calibri"/>
        <family val="2"/>
        <charset val="238"/>
      </rPr>
      <t xml:space="preserve">Krótka nazwa KS_ranking_2024, </t>
    </r>
    <r>
      <rPr>
        <sz val="12"/>
        <color indexed="60"/>
        <rFont val="Calibri"/>
        <family val="2"/>
        <charset val="238"/>
      </rPr>
      <t xml:space="preserve">np. </t>
    </r>
    <r>
      <rPr>
        <b/>
        <sz val="12"/>
        <color indexed="60"/>
        <rFont val="Calibri"/>
        <family val="2"/>
        <charset val="238"/>
      </rPr>
      <t>Sowiniec_ranking_2024</t>
    </r>
  </si>
  <si>
    <r>
      <t xml:space="preserve">punkty za miejsce 1-6 na zawodach międzynarodowych, takich jak: Światowe Igrzyska Lotnicze WAG, mistrzostwa świata, Europy, zawody Eurotur lub w klasyfikacji </t>
    </r>
    <r>
      <rPr>
        <sz val="11"/>
        <color indexed="60"/>
        <rFont val="Calibri"/>
        <family val="2"/>
        <charset val="238"/>
      </rPr>
      <t>końcowej</t>
    </r>
    <r>
      <rPr>
        <sz val="11"/>
        <rFont val="Calibri"/>
        <family val="2"/>
        <charset val="238"/>
      </rPr>
      <t xml:space="preserve"> Pucharu Świata FAI.</t>
    </r>
  </si>
  <si>
    <t>punkty za miejsca 1-6 w klasyfikacji końcowej Pucharu Świata w konkurencjach tymczasowych FAI.</t>
  </si>
  <si>
    <t>punkty za miejsca 1-6 w rankingu światowym FAI Rookie Project (Indoor lub Outdoor) za rok poprzedni.</t>
  </si>
  <si>
    <t>Mistrzostwa Polski</t>
  </si>
  <si>
    <t>Zawody zaliczane do Pucharu Świata FAI lub otwarte zawody międzynarodowe</t>
  </si>
  <si>
    <r>
      <rPr>
        <sz val="9"/>
        <rFont val="Calibri"/>
        <family val="2"/>
        <charset val="238"/>
      </rPr>
      <t xml:space="preserve">Sport Wyczynowy </t>
    </r>
    <r>
      <rPr>
        <sz val="10"/>
        <rFont val="Calibri"/>
        <family val="2"/>
        <charset val="238"/>
      </rPr>
      <t>pkt. 4.1</t>
    </r>
  </si>
  <si>
    <r>
      <rPr>
        <sz val="9"/>
        <rFont val="Calibri"/>
        <family val="2"/>
        <charset val="238"/>
      </rPr>
      <t xml:space="preserve">Sport Wyczynowy </t>
    </r>
    <r>
      <rPr>
        <sz val="10"/>
        <rFont val="Calibri"/>
        <family val="2"/>
        <charset val="238"/>
      </rPr>
      <t xml:space="preserve">        pkt. 4.2</t>
    </r>
  </si>
  <si>
    <r>
      <rPr>
        <sz val="9"/>
        <rFont val="Calibri"/>
        <family val="2"/>
        <charset val="238"/>
      </rPr>
      <t xml:space="preserve">Sport Powszechny </t>
    </r>
    <r>
      <rPr>
        <sz val="10"/>
        <rFont val="Calibri"/>
        <family val="2"/>
        <charset val="238"/>
      </rPr>
      <t xml:space="preserve">        pkt. 4.3</t>
    </r>
  </si>
  <si>
    <r>
      <rPr>
        <sz val="9"/>
        <rFont val="Calibri"/>
        <family val="2"/>
        <charset val="238"/>
      </rPr>
      <t>Sport Powszechny</t>
    </r>
    <r>
      <rPr>
        <sz val="10"/>
        <rFont val="Calibri"/>
        <family val="2"/>
        <charset val="238"/>
      </rPr>
      <t xml:space="preserve">        pkt. 4.4</t>
    </r>
  </si>
  <si>
    <r>
      <rPr>
        <sz val="9"/>
        <rFont val="Calibri"/>
        <family val="2"/>
        <charset val="238"/>
      </rPr>
      <t>Sport Powszechny</t>
    </r>
    <r>
      <rPr>
        <sz val="10"/>
        <rFont val="Calibri"/>
        <family val="2"/>
        <charset val="238"/>
      </rPr>
      <t xml:space="preserve">        pkt. 4.5</t>
    </r>
  </si>
  <si>
    <r>
      <t>Zawody klubowe, międzyklubowe, regionalne, itp. – ujęte w Kalendarzu KS dla młodzików            i juniorów młodszych (F1N/M</t>
    </r>
    <r>
      <rPr>
        <sz val="10"/>
        <color indexed="60"/>
        <rFont val="Calibri"/>
        <family val="2"/>
        <charset val="238"/>
      </rPr>
      <t xml:space="preserve">, </t>
    </r>
    <r>
      <rPr>
        <sz val="10"/>
        <rFont val="Calibri"/>
        <family val="2"/>
        <charset val="238"/>
      </rPr>
      <t>FLP i FLS, MM-LnS)</t>
    </r>
  </si>
  <si>
    <t>Kamil Kupras F2A, Junior Klasyfikacja generalna Pucharu Świata</t>
  </si>
  <si>
    <t>Artur Miś F2A</t>
  </si>
  <si>
    <t>Kacper Walania F2A</t>
  </si>
  <si>
    <t>Kamil Kupras F2A</t>
  </si>
  <si>
    <t>Kupras Kamil F2A/Rodeo</t>
  </si>
  <si>
    <t>Tomasz Sobala F2A/Rodeo</t>
  </si>
  <si>
    <t>Kacper Walania F2A/Rodeo</t>
  </si>
  <si>
    <t>Marek Rakowski F2B</t>
  </si>
  <si>
    <t>Maciej Lipka F2B Junior</t>
  </si>
  <si>
    <t>Fedan Mariusz F2C</t>
  </si>
  <si>
    <t>Artur Tomczyk F2C</t>
  </si>
  <si>
    <t>Szymon Beczała F2C</t>
  </si>
  <si>
    <t xml:space="preserve">Jakub Głuszek F2C </t>
  </si>
  <si>
    <t>Marek Rakowski Klasyfikacja generalna PP F2B</t>
  </si>
  <si>
    <t>Taran Adam Klasyfikacja generalna PP F2B</t>
  </si>
  <si>
    <t>Joanna Rakowska Klasyfikacja generalna kobiety PP F2B</t>
  </si>
  <si>
    <t>Milena Leszczak Klasyfikacja generalna kobiety PP F2B</t>
  </si>
  <si>
    <t>Sebastian Kuras Klasyfikacja generalna PP F2B Junior</t>
  </si>
  <si>
    <t>Milena Leszczak Klasyfikacja generalna PP F2B Junior</t>
  </si>
  <si>
    <t>Milena Leszczak MPJM F2A/M Gliwice 24.06.2024</t>
  </si>
  <si>
    <t>Hubert Barański , MP Juniorów Młodszych , Gliwice , 14-15.06.2025</t>
  </si>
  <si>
    <t>Zawody klubowe, międzyklubowe, regionalne, itp. – ujęte w Kalendarzu imprez KS dla Juniorów lub Seniorów w konkurencji mistrzowskiej z udziałem min. 10 zawodników F3L</t>
  </si>
  <si>
    <t>Zgrupowanie / Konsultacje KN Turbia F1ABCQ dla Juniorów i Seniorów</t>
  </si>
  <si>
    <t xml:space="preserve">Ogólnopolskie Zawody zaliczane do Pucharu Polski 2 x PP F1ABCQ , 1X PP F3K </t>
  </si>
  <si>
    <t xml:space="preserve">Marcin Kieliszek , PP F3K </t>
  </si>
  <si>
    <t xml:space="preserve">Wojciech Drzymała , PP F3K </t>
  </si>
  <si>
    <t xml:space="preserve">Mariusz Jaroszak , PP F3K </t>
  </si>
  <si>
    <t>Paweł Żak , PP F3K</t>
  </si>
  <si>
    <t>Paweł Żak , MP F3K , Tuszów Narodowy 13-14.09.2025</t>
  </si>
  <si>
    <t>Mariusz Jaroszak , MP F3K , Tuszów Narodowy 13-14.09.2025</t>
  </si>
  <si>
    <r>
      <t xml:space="preserve">Sprawozdanie z działalności klubu za rok </t>
    </r>
    <r>
      <rPr>
        <sz val="20"/>
        <color indexed="60"/>
        <rFont val="Calibri"/>
        <family val="2"/>
        <charset val="238"/>
      </rPr>
      <t>2025</t>
    </r>
  </si>
  <si>
    <t>Aeroklub Stalowowolski nr licencji 47/25</t>
  </si>
  <si>
    <t>Ogólnopolskie Zawody zaliczane do Pucharu Polski</t>
  </si>
  <si>
    <t>Barszcz Jakub MP w model. Kosmicznym 19-22.06.25 Włocławek kat.S7</t>
  </si>
  <si>
    <t>Tokarczyk Mateusz MP w model. Kosmicznym 19-22.06.25 Włocławek kat.S7</t>
  </si>
  <si>
    <t>Barszcz Aleksandra MP w model. Kosmicznym 19-22.06.25 Włocławek kat.S7 kobiet</t>
  </si>
  <si>
    <t>Zdulski Janusz MP w model. Kosmicznym 19-22.06.25 Włocławek kat.S7</t>
  </si>
  <si>
    <t>Barszcz Aleksandra MP w model. Kosmicznym 19-22.06.25 Włocławek kat.S7</t>
  </si>
  <si>
    <t>Tokarczyk Bartłomiej MP w model. Kosmicznym 19-22.06.25 Włocławek kat.S5C</t>
  </si>
  <si>
    <t>Barszcz Aleksandra MP w model. Kosmicznym 19-22.06.25 Włocławek kat.S9A kobiet</t>
  </si>
  <si>
    <t>Barszcz Aleksandra MP w model. Kosmicznym 19-22.06.25 Włocławek kat.S9A</t>
  </si>
  <si>
    <t>Barszcz Tomasz MP w model. Kosmicznym 19-22.06.25 Włocławek kat.S6A</t>
  </si>
  <si>
    <t>Tokarczyk Mateusz MP w model. Kosmicznym 19-22.06.25 Włocławek kat.S6A</t>
  </si>
  <si>
    <t>Barszcz Jakub MP w model. Kosmicznym 19-22.06.25 Włocławek kat.S6A</t>
  </si>
  <si>
    <t>Barszcz Aleksandra MP w model. Kosmicznym 19-22.06.25 Włocławek kat.S6A kobiet</t>
  </si>
  <si>
    <t>Barszcz Aleksandra MP w model. Kosmicznym 19-22.06.25 Włocławek kat.S4A kobiet</t>
  </si>
  <si>
    <t>Barszcz Tomasz MP w model. Kosmicznym 19-22.06.25 Włocławek kat.S3A</t>
  </si>
  <si>
    <t>Barszcz Jakub MP w model. Kosmicznym 19-22.06.25 Włocławek kat.S3A</t>
  </si>
  <si>
    <t>Tokarczyk Mateusz MP w model. Kosmicznym 19-22.06.25 Włocławek kat.S3A</t>
  </si>
  <si>
    <t>Barszcz Aleksandra MP w model. Kosmicznym 19-22.06.25 Włocławek kat.S3A kobiet</t>
  </si>
  <si>
    <t>Barszcz Aleksandra MP w model. Kosmicznym 19-22.06.25 Włocławek kat.S3A</t>
  </si>
  <si>
    <t>Barszcz Aleksandra MP w model. Kosmicznym 19-22.06.25 Włocławek kat.S1B kobiet</t>
  </si>
  <si>
    <t>Mateusz Tokarczyk MŚ w model. kosmicznym 23-28.08.25 Serbia kat.S7</t>
  </si>
  <si>
    <t>Bartłomiej Tokarczyk MŚ w model. kosmicznym 23-28.08.25 Serbia kat.S1</t>
  </si>
  <si>
    <t>Bartłomiej Tokarczyk MŚ w model. kosmicznym 23-28.08.25 Serbia kat.S6</t>
  </si>
  <si>
    <r>
      <t>Zawody klubowe, międzyklubowe, regionalne, itp. – ujęte w Kalendarzu KS dla młodzików            i juniorów młodszych (</t>
    </r>
    <r>
      <rPr>
        <b/>
        <sz val="10"/>
        <rFont val="Calibri"/>
        <family val="2"/>
        <charset val="238"/>
      </rPr>
      <t>FB, FL</t>
    </r>
    <r>
      <rPr>
        <sz val="10"/>
        <rFont val="Calibri"/>
        <family val="2"/>
        <charset val="238"/>
      </rPr>
      <t>)</t>
    </r>
  </si>
  <si>
    <t>Edward Burek (Mistrzostwa Polski Małych Form i Latających Skrzydeł 11-12.10.2025)</t>
  </si>
  <si>
    <t>Edward Burek, klas. końcowa PP 2025</t>
  </si>
  <si>
    <t>Edward Burek (Mistrz. Polski Mod. Sw. Lataj., Kietrz, 30.08.2025)</t>
  </si>
  <si>
    <t>Mieleckie SML 41/25</t>
  </si>
  <si>
    <t>UKM ORION w Muszynie Lic. Nr 12/25</t>
  </si>
  <si>
    <r>
      <t>Zawody klubowe, międzyklubowe, regionalne, itp. – ujęte w Kalendarzu KS dla młodzików            i juniorów młodszych (</t>
    </r>
    <r>
      <rPr>
        <b/>
        <sz val="10"/>
        <rFont val="Calibri"/>
        <family val="2"/>
        <charset val="238"/>
      </rPr>
      <t>F1N/M, MM-LnS</t>
    </r>
    <r>
      <rPr>
        <sz val="10"/>
        <rFont val="Calibri"/>
        <family val="2"/>
        <charset val="238"/>
      </rPr>
      <t>)</t>
    </r>
  </si>
  <si>
    <t>Daria Volovnik  |  1 m w Finale Ogólnopolskim KMA FAI w gr. Jun Mł</t>
  </si>
  <si>
    <t>Tomasz Słowikowski  |  kk. PP F4G</t>
  </si>
  <si>
    <t>Aleksandra Lesiuk  |  MP Juniorów Młodszych, Gliwice, 7 i 15 czerwca.</t>
  </si>
  <si>
    <t>Tomasz Słowikowski  |  MP F4G, Ostrów Wlkp., 09.2025</t>
  </si>
  <si>
    <t>Mistrzostwa Polski F9U (Przemysław Jakubczak z Aeromodelklubu)</t>
  </si>
  <si>
    <t>Chaika  Volodymyr  |  kk. PP F2C</t>
  </si>
  <si>
    <t>Zenon Kowalczyk  |  kk. PP F4H</t>
  </si>
  <si>
    <t>Chaika  Volodymyr  |  MP F2C  |  Włocławek, 13-15.06.2025</t>
  </si>
  <si>
    <t>Aleksandra Lesiuk  |  MP F2B Jun.  |  Włocławek, 13-15.06.2025</t>
  </si>
  <si>
    <t>Zenon Kowalczyk  |  MP F4H  |  Ostrów Wlkp., 09.2025</t>
  </si>
  <si>
    <t>Leo Rogalski  |  MP F4B  |  Częstochowa, 10.2025</t>
  </si>
  <si>
    <t>Marcin Olas  |  MP F4B  |  Częstochowa, 10.2025</t>
  </si>
  <si>
    <t>Bohdan Śliwa  |  MP F4B  |  Częstochowa, 10.2025</t>
  </si>
  <si>
    <t>Zenon Kowalczyk  |  MP F4B  |  Częstochowa, 10.2025</t>
  </si>
  <si>
    <t>Tomasz Słowikowski  |  MP F4B  |  Częstochowa, 10.2025</t>
  </si>
  <si>
    <t>Arkadiusz Witkowski  |  MP F3K  | Tuszów Narodowy  |  13-14.09.2025</t>
  </si>
  <si>
    <t xml:space="preserve">Cezary Janas | MP F3K  |  Tuszów Narodowy  |  13-14.09.2025 </t>
  </si>
  <si>
    <t xml:space="preserve">Vilodymyr Chaika  |  kk. PŚ F2C Jun.  |  </t>
  </si>
  <si>
    <t>Cezary Janas  |  MŚ F3K  |  Trap GER  |  26.07-02.08..2025</t>
  </si>
  <si>
    <t>Aeromodelklub Artbem - Lic. Nr 58/25</t>
  </si>
  <si>
    <r>
      <t>Zawody klubowe, międzyklubowe, regionalne, itp. – ujęte w Kalendarzu KS dla młodzików            i juniorów młodszych (</t>
    </r>
    <r>
      <rPr>
        <sz val="10"/>
        <color rgb="FFFF0000"/>
        <rFont val="Calibri"/>
        <family val="2"/>
        <charset val="238"/>
      </rPr>
      <t>F1N/M, MM-LnS</t>
    </r>
    <r>
      <rPr>
        <sz val="10"/>
        <rFont val="Calibri"/>
        <family val="2"/>
        <charset val="238"/>
      </rPr>
      <t>)</t>
    </r>
  </si>
  <si>
    <r>
      <t xml:space="preserve">Zawody Ogólnopolskie zaliczane do Pucharu Polski </t>
    </r>
    <r>
      <rPr>
        <sz val="10"/>
        <color rgb="FFFF0000"/>
        <rFont val="Calibri"/>
        <family val="2"/>
        <charset val="238"/>
      </rPr>
      <t>F1N</t>
    </r>
    <r>
      <rPr>
        <sz val="10"/>
        <rFont val="Calibri"/>
        <family val="2"/>
        <charset val="238"/>
      </rPr>
      <t xml:space="preserve">  </t>
    </r>
    <r>
      <rPr>
        <sz val="10"/>
        <color rgb="FFFF0000"/>
        <rFont val="Calibri"/>
        <family val="2"/>
        <charset val="238"/>
      </rPr>
      <t>|</t>
    </r>
    <r>
      <rPr>
        <sz val="10"/>
        <rFont val="Calibri"/>
        <family val="2"/>
        <charset val="238"/>
      </rPr>
      <t xml:space="preserve">  </t>
    </r>
    <r>
      <rPr>
        <sz val="10"/>
        <color rgb="FFFF0000"/>
        <rFont val="Calibri"/>
        <family val="2"/>
        <charset val="238"/>
      </rPr>
      <t>Pyskowice, 8.02.2025</t>
    </r>
  </si>
  <si>
    <t>Michał MARKIEWICZ MPJM F1K, Gliwice 14-15.06.2025</t>
  </si>
  <si>
    <t>Stanisław PAŹDZIOREK MPMFiLS F1Q/M, Gliwice 11-12.10.2025</t>
  </si>
  <si>
    <t>Stanisław PAŹDZIOREK MPMFiLS F1S, Gliwice 11-12.10.2025</t>
  </si>
  <si>
    <t>Jan WOJTAK MPMFiLS F1S, Gliwice 11-12.10.2025</t>
  </si>
  <si>
    <r>
      <t xml:space="preserve">Sprawozdanie z działalności klubu za rok </t>
    </r>
    <r>
      <rPr>
        <sz val="20"/>
        <color indexed="60"/>
        <rFont val="Calibri"/>
        <family val="2"/>
        <charset val="238"/>
      </rPr>
      <t>20</t>
    </r>
    <r>
      <rPr>
        <b/>
        <sz val="20"/>
        <color indexed="60"/>
        <rFont val="Calibri"/>
        <family val="2"/>
        <charset val="238"/>
      </rPr>
      <t>25</t>
    </r>
  </si>
  <si>
    <t>Aeroklub Gliwicki  62/25</t>
  </si>
  <si>
    <r>
      <t xml:space="preserve">Łączna liczba punktów do rankingu Klubów Sportowych  </t>
    </r>
    <r>
      <rPr>
        <sz val="16"/>
        <rFont val="Calibri"/>
        <family val="2"/>
        <charset val="238"/>
      </rPr>
      <t xml:space="preserve"> (</t>
    </r>
    <r>
      <rPr>
        <sz val="14"/>
        <rFont val="Calibri"/>
        <family val="2"/>
        <charset val="238"/>
      </rPr>
      <t>4.1 + 4.2 + 4.3 + 4.4 + 4.5 + 4.6)</t>
    </r>
  </si>
  <si>
    <t>Krzysztof Lobka  |  MPJM - F1H, Gliwice, 14-15 czerwca</t>
  </si>
  <si>
    <t>Wojciech Szaniawski – F1H – junior młodszy – Gliwice</t>
  </si>
  <si>
    <r>
      <t>Zawody modeli halowych dla młodzików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F1N/M, A6/M, ROOKIE</t>
    </r>
    <r>
      <rPr>
        <sz val="11"/>
        <rFont val="Calibri"/>
        <family val="2"/>
        <charset val="238"/>
      </rPr>
      <t xml:space="preserve"> (organizacja)</t>
    </r>
  </si>
  <si>
    <r>
      <t>Zawody balonów na ogrzane powietrze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dla młodzików</t>
    </r>
    <r>
      <rPr>
        <sz val="11"/>
        <rFont val="Calibri"/>
        <family val="2"/>
        <charset val="238"/>
      </rPr>
      <t xml:space="preserve"> (organizacja)</t>
    </r>
  </si>
  <si>
    <r>
      <t>Zawody Latawcowe dla młodzików</t>
    </r>
    <r>
      <rPr>
        <sz val="11"/>
        <rFont val="Calibri"/>
        <family val="2"/>
        <charset val="238"/>
      </rPr>
      <t xml:space="preserve"> (organizacja)</t>
    </r>
  </si>
  <si>
    <r>
      <t>Zawody Młodzi Modelarze–Lotnicy na Start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dla juniorów młodszych</t>
    </r>
    <r>
      <rPr>
        <sz val="11"/>
        <rFont val="Calibri"/>
        <family val="2"/>
        <charset val="238"/>
      </rPr>
      <t xml:space="preserve"> (organizacja)</t>
    </r>
  </si>
  <si>
    <r>
      <t>Współzawodnictwo w konkurencjach</t>
    </r>
    <r>
      <rPr>
        <b/>
        <sz val="20"/>
        <rFont val="Calibri"/>
        <family val="2"/>
        <charset val="238"/>
      </rPr>
      <t xml:space="preserve"> niemistrzowskich                                                                </t>
    </r>
    <r>
      <rPr>
        <sz val="20"/>
        <rFont val="Calibri"/>
        <family val="2"/>
        <charset val="238"/>
      </rPr>
      <t>SPORT POWSZECHNY i POPULARYZACJA</t>
    </r>
  </si>
  <si>
    <r>
      <t>Wpisz</t>
    </r>
    <r>
      <rPr>
        <sz val="11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1</t>
    </r>
    <r>
      <rPr>
        <sz val="10"/>
        <rFont val="Calibri"/>
        <family val="2"/>
        <charset val="238"/>
      </rPr>
      <t xml:space="preserve">                        (w poz. 3-7, liczba     może być większa) </t>
    </r>
  </si>
  <si>
    <t>Grzegorz Pawlak – F1A std  - Kietrz</t>
  </si>
  <si>
    <t>Grzegorz Pawlak – F1E – Toszek</t>
  </si>
  <si>
    <r>
      <t>Współzawodnictwo w konkurencjach</t>
    </r>
    <r>
      <rPr>
        <b/>
        <sz val="20"/>
        <rFont val="Calibri"/>
        <family val="2"/>
        <charset val="238"/>
      </rPr>
      <t xml:space="preserve"> mistrzowskich - </t>
    </r>
    <r>
      <rPr>
        <sz val="20"/>
        <rFont val="Calibri"/>
        <family val="2"/>
        <charset val="238"/>
      </rPr>
      <t>SPORT WYCZYNOWY</t>
    </r>
  </si>
  <si>
    <t>Aeroklub Łódzki Nr licencji 21/25</t>
  </si>
  <si>
    <r>
      <t>Zawody klubowe, międzyklubowe, regionalne, itp. – ujęte w Kalendarzu KS dla młodzików            i juniorów młodszych (F1N/M</t>
    </r>
    <r>
      <rPr>
        <sz val="10"/>
        <color indexed="60"/>
        <rFont val="Calibri"/>
        <family val="2"/>
        <charset val="238"/>
      </rPr>
      <t xml:space="preserve">, </t>
    </r>
    <r>
      <rPr>
        <sz val="10"/>
        <rFont val="Calibri"/>
        <family val="2"/>
        <charset val="238"/>
      </rPr>
      <t>FLP, FLS, MM-LnS)</t>
    </r>
  </si>
  <si>
    <r>
      <t xml:space="preserve">Zawody Ogólnopolskie zaliczane do Pucharu Polski </t>
    </r>
    <r>
      <rPr>
        <b/>
        <sz val="10"/>
        <color rgb="FFFF0000"/>
        <rFont val="Calibri"/>
        <family val="2"/>
        <charset val="238"/>
      </rPr>
      <t>(2x F1N, 1x F1ABC Std)</t>
    </r>
  </si>
  <si>
    <t>Milena RICHTER  |  kk. PP A6/M</t>
  </si>
  <si>
    <t>Grzegorz PUKOWIEC  |  kk. PP A6</t>
  </si>
  <si>
    <t>Łucja KRAUZE  |  kk. PP F1N/M - dziewczynki</t>
  </si>
  <si>
    <t>Zuzanna MAKOWSKA  |  kk. PP F1N/M - dziewczynki</t>
  </si>
  <si>
    <t>Julia BANKIEWICZ  |  kk. PP F1N Jun Mł. - kobiety</t>
  </si>
  <si>
    <t>Milena RICHTER  |  kk. PP F1N Jun Mł. - kobiety</t>
  </si>
  <si>
    <t>Aneta RICHTER  |  kk. PP F1N - kobiety</t>
  </si>
  <si>
    <r>
      <t xml:space="preserve">Aneta RICHTER  |  kk. PP F1N </t>
    </r>
    <r>
      <rPr>
        <sz val="10"/>
        <color rgb="FFFF0000"/>
        <rFont val="Calibri"/>
        <family val="2"/>
        <charset val="238"/>
      </rPr>
      <t>Junior</t>
    </r>
  </si>
  <si>
    <r>
      <t xml:space="preserve">Marcel HOŻEK  |  kk. PP F1N </t>
    </r>
    <r>
      <rPr>
        <sz val="10"/>
        <color rgb="FFFF0000"/>
        <rFont val="Calibri"/>
        <family val="2"/>
        <charset val="238"/>
      </rPr>
      <t>Junior</t>
    </r>
  </si>
  <si>
    <r>
      <t xml:space="preserve">Wiktor LISZKA  |  kk. PP F1N </t>
    </r>
    <r>
      <rPr>
        <sz val="10"/>
        <color rgb="FFFF0000"/>
        <rFont val="Calibri"/>
        <family val="2"/>
        <charset val="238"/>
      </rPr>
      <t>Junior</t>
    </r>
  </si>
  <si>
    <t>Wiktor LISZKA  |  kk. PP F1N</t>
  </si>
  <si>
    <t>Marek KALINOWSKI  |  kk. PP F1N</t>
  </si>
  <si>
    <t>Dominik PEŁKA  |  kk. PP F1C Std</t>
  </si>
  <si>
    <t>Jacek POGONOWSKI  |  kk. PP F1A Std</t>
  </si>
  <si>
    <r>
      <t xml:space="preserve">Wojciech BŁACHUT </t>
    </r>
    <r>
      <rPr>
        <b/>
        <sz val="10"/>
        <rFont val="Calibri"/>
        <family val="2"/>
        <charset val="238"/>
      </rPr>
      <t>MPMFiLS F1S</t>
    </r>
    <r>
      <rPr>
        <sz val="10"/>
        <rFont val="Calibri"/>
        <family val="2"/>
        <charset val="238"/>
      </rPr>
      <t>, Gliwice 11-12.10.2025</t>
    </r>
  </si>
  <si>
    <t>Józef MONKIEWICZ MPMFiLS F1S, Gliwice 11-12.10.2025</t>
  </si>
  <si>
    <t>Szymon SIDOR MPMFiLS F1S, Gliwice 11-12.10.2025</t>
  </si>
  <si>
    <t>Wojciech BARTEL MPMFiLS F1Q/M, Gliwice 11-12.10.2025</t>
  </si>
  <si>
    <t>Hanna ZAJDEL MPMFiLS F1Q/M, Gliwice 11-12.10.2025</t>
  </si>
  <si>
    <t>Wojciech BEDNARZ MPMFiLS F1Q/M, Gliwice 11-12.10.2025</t>
  </si>
  <si>
    <r>
      <rPr>
        <strike/>
        <sz val="10"/>
        <color rgb="FFFF0000"/>
        <rFont val="Calibri"/>
        <family val="2"/>
        <charset val="238"/>
      </rPr>
      <t>Kamil</t>
    </r>
    <r>
      <rPr>
        <sz val="10"/>
        <rFont val="Calibri"/>
        <family val="2"/>
        <charset val="238"/>
      </rPr>
      <t xml:space="preserve"> Jacek POGONOWSKI </t>
    </r>
    <r>
      <rPr>
        <strike/>
        <sz val="10"/>
        <color rgb="FFFF0000"/>
        <rFont val="Calibri"/>
        <family val="2"/>
        <charset val="238"/>
      </rPr>
      <t>MPMFiLS F1Q/M, Gliwice 11-12.10.2025</t>
    </r>
  </si>
  <si>
    <t>Magdalena BARAN MPMFiLS F1Q/M, Gliwice 11-12.10.2025</t>
  </si>
  <si>
    <t>Witold BARAN MPMFiLS F1K, Gliwice 11-12.10.2025</t>
  </si>
  <si>
    <t>Wojcieciech BEDNARZ MPMFiLS F1K, Gliwice 11-12.10.2025</t>
  </si>
  <si>
    <t>Wojciech BARTEL MPMFiLS F1K, Gliwice 11-12.10.2025</t>
  </si>
  <si>
    <t>Hanna ZAJDEL MPMFiLS F1K, Gliwice 11-12.10.2025</t>
  </si>
  <si>
    <t>Jacek POGONOWSKI MPMFiLS F1K, Gliwice 11-12.10.2025</t>
  </si>
  <si>
    <t>Magdalena BARAN MPMFiLS F1K, Gliwice 11-12.10.2025</t>
  </si>
  <si>
    <t>Hanna ZAJDEL MPMFiLS F1G, Gliwice 11-12.10.2025</t>
  </si>
  <si>
    <t>Konrad ŻUROWSKI MPMFiLS F1G, Gliwice 11-12.10.2025</t>
  </si>
  <si>
    <t>Wojciech BEDNARZ MPMFiLS F1H, Gliwice 11-12.10.2025</t>
  </si>
  <si>
    <t>Józef MONKIEWICZ MPMFiLS F1H, Gliwice 11-12.10.2025</t>
  </si>
  <si>
    <t>Przemysław SIDOR MPMFiLS F1H, Gliwice 11-12.10.2025</t>
  </si>
  <si>
    <r>
      <t xml:space="preserve">Czesław ZIOBER </t>
    </r>
    <r>
      <rPr>
        <b/>
        <sz val="10"/>
        <rFont val="Calibri"/>
        <family val="2"/>
        <charset val="238"/>
      </rPr>
      <t>MPMFiLS F1H</t>
    </r>
    <r>
      <rPr>
        <sz val="10"/>
        <rFont val="Calibri"/>
        <family val="2"/>
        <charset val="238"/>
      </rPr>
      <t>, Gliwice 11-12.10.2025</t>
    </r>
  </si>
  <si>
    <t>Hanna ZAJDEL MPJM S6A, Gliwice 14-15.06.2025</t>
  </si>
  <si>
    <t>Wojciech BEDNARZ MPJM S6A, Gliwice 14-15.06.2025</t>
  </si>
  <si>
    <t>Kamil POGONOWSKI MPJM F2A/M, Gliwice 14-15.06.2025</t>
  </si>
  <si>
    <t>Magalena BARAN MPJM F2A/M, Gliwice 14-15.06.2025</t>
  </si>
  <si>
    <t>Magdalena BARAN MPJM F1Q/M, Gliwice 14-15.06.2025</t>
  </si>
  <si>
    <t>Hanna ZAJDEL MPJM F1Q/M, Gliwice 14-15.06.2025</t>
  </si>
  <si>
    <t>Wojciech BEDNARZ MPJM F1Q/M, Gliwice 14-15.06.2025</t>
  </si>
  <si>
    <t>Wojciech BARTEL MPJM F1Q/M, Gliwice 14-15.06.2025</t>
  </si>
  <si>
    <t>Kamil POGONOWSKI MPJM F1Q/M, Gliwice 14-15.06.2025</t>
  </si>
  <si>
    <t>Wojciech BARTEL MPJM F1K, Gliwice 14-15.06.2025</t>
  </si>
  <si>
    <t>Kamil POGONOWSKI MPJM F1K, Gliwice 14-15.06.2025</t>
  </si>
  <si>
    <t>Magdalena BARAN MPJM F1K, Gliwice 14-15.06.2025</t>
  </si>
  <si>
    <t>Hanna ZAJDEL MPJM F1K, Gliwice 14-15.06.2025</t>
  </si>
  <si>
    <t>Magdalena BARAN MPJM F1G, Gliwice 14-15.06.2025</t>
  </si>
  <si>
    <t>Hanna ZAJDEL MPJM F1G, Gliwice 14-15.06.2025</t>
  </si>
  <si>
    <r>
      <t xml:space="preserve">Przemysław SIDOR </t>
    </r>
    <r>
      <rPr>
        <b/>
        <sz val="10"/>
        <rFont val="Calibri"/>
        <family val="2"/>
        <charset val="238"/>
      </rPr>
      <t>MPJM F1A/M</t>
    </r>
    <r>
      <rPr>
        <sz val="10"/>
        <rFont val="Calibri"/>
        <family val="2"/>
        <charset val="238"/>
      </rPr>
      <t>, Gliwice 14-15.06.2025</t>
    </r>
  </si>
  <si>
    <t>Udział zawodników KS w: Latawcowych MP Młodzików (21 zaw.) i MP Juniorów Młodszych (12 zaw.)</t>
  </si>
  <si>
    <r>
      <rPr>
        <sz val="10"/>
        <color rgb="FFFF0000"/>
        <rFont val="Calibri"/>
        <family val="2"/>
        <charset val="238"/>
      </rPr>
      <t>Mistrzostwa Slonska w Ciepaniu Fligrem F1E</t>
    </r>
    <r>
      <rPr>
        <sz val="10"/>
        <rFont val="Calibri"/>
        <family val="2"/>
        <charset val="238"/>
      </rPr>
      <t xml:space="preserve"> – ujęte w Kalendarzu imprez KS dla Juniorów lub Seniorów w konkurencji mistrzowskiej z udziałem min. 10 zawodników</t>
    </r>
  </si>
  <si>
    <t>Grzegorz PUKOWIEC  |  kk. PP F1D</t>
  </si>
  <si>
    <t>Przemysław SIDOR  |  kk. PP F1E - Junior Mł.</t>
  </si>
  <si>
    <t>Magdalena BARAN  |  kk. PP F1E - Junior Mł.</t>
  </si>
  <si>
    <t>Hanna ZAJDEL  |  kk. PP F1E - Junior Mł.</t>
  </si>
  <si>
    <r>
      <t xml:space="preserve">Sergiusz MAĆKOWSKI PP F1E </t>
    </r>
    <r>
      <rPr>
        <sz val="10"/>
        <color rgb="FFFF0000"/>
        <rFont val="Calibri"/>
        <family val="2"/>
        <charset val="238"/>
      </rPr>
      <t>Junior</t>
    </r>
  </si>
  <si>
    <r>
      <t xml:space="preserve">Adam NIEMCZYK PP F1E </t>
    </r>
    <r>
      <rPr>
        <sz val="10"/>
        <color rgb="FFFF0000"/>
        <rFont val="Calibri"/>
        <family val="2"/>
        <charset val="238"/>
      </rPr>
      <t>Junior</t>
    </r>
  </si>
  <si>
    <t>Wiesław MOJ PP F1E</t>
  </si>
  <si>
    <t>Konrad ŻUROWSKI  PP F1E</t>
  </si>
  <si>
    <t>Czesław ZIOBER PP F1E</t>
  </si>
  <si>
    <t>Stella MAĆKOWSKA PP F1E</t>
  </si>
  <si>
    <t>Jacek ŻUROWSKI PP F1E</t>
  </si>
  <si>
    <t>Aneta RICHTER PP F1N Junior</t>
  </si>
  <si>
    <t>Marcel HOŻEK PP F1N Junior</t>
  </si>
  <si>
    <t>Wiktor LISZKA PP F1N Junior</t>
  </si>
  <si>
    <r>
      <t xml:space="preserve">Kamil POGONOWSKI PP F1Q </t>
    </r>
    <r>
      <rPr>
        <sz val="10"/>
        <color rgb="FFFF0000"/>
        <rFont val="Calibri"/>
        <family val="2"/>
        <charset val="238"/>
      </rPr>
      <t>Junior</t>
    </r>
  </si>
  <si>
    <r>
      <t xml:space="preserve">Zuzanna ZAJDEL PP F1Q </t>
    </r>
    <r>
      <rPr>
        <sz val="10"/>
        <color rgb="FFFF0000"/>
        <rFont val="Calibri"/>
        <family val="2"/>
        <charset val="238"/>
      </rPr>
      <t>Junior</t>
    </r>
  </si>
  <si>
    <r>
      <t xml:space="preserve">Magdalena BARAN PP F1Q </t>
    </r>
    <r>
      <rPr>
        <sz val="10"/>
        <color rgb="FFFF0000"/>
        <rFont val="Calibri"/>
        <family val="2"/>
        <charset val="238"/>
      </rPr>
      <t>Junior</t>
    </r>
  </si>
  <si>
    <r>
      <t xml:space="preserve">Franciszek JĘDRYSIAK PP F1Q </t>
    </r>
    <r>
      <rPr>
        <sz val="10"/>
        <color rgb="FFFF0000"/>
        <rFont val="Calibri"/>
        <family val="2"/>
        <charset val="238"/>
      </rPr>
      <t>Junior</t>
    </r>
  </si>
  <si>
    <r>
      <t xml:space="preserve">Wojciech BARTEL PP F1Q </t>
    </r>
    <r>
      <rPr>
        <sz val="10"/>
        <color rgb="FFFF0000"/>
        <rFont val="Calibri"/>
        <family val="2"/>
        <charset val="238"/>
      </rPr>
      <t>Junior</t>
    </r>
  </si>
  <si>
    <t>Jacek POGONOWSKI PP F1Q</t>
  </si>
  <si>
    <t>Stanisław BOLKO PP F1Q</t>
  </si>
  <si>
    <t>Wojciech BARTEL PP F1Q</t>
  </si>
  <si>
    <t>Franciszek JĘDRYSIAK PP F1Q</t>
  </si>
  <si>
    <t>Dominik Pełka PP F1C</t>
  </si>
  <si>
    <t>Adam KRAWIEC PP F1B</t>
  </si>
  <si>
    <t>Magdalena BARAN  |  MP F1E Junior Mł.  |  Toszek 26.10.2025</t>
  </si>
  <si>
    <t>Przemysław SIDOR  |  MP F1E Junior Mł.  |  Toszek 26.10.2025</t>
  </si>
  <si>
    <t>Julia BANKIEWICZ  |  MP F1E Junior Mł.  |  Toszek 26.10.2025</t>
  </si>
  <si>
    <t>Zuzanna MAKOWSKA  |  MP F1E Junior - kobiety  |  Toszek 26.10.2025</t>
  </si>
  <si>
    <t>Magdalena BARAN  |  MP F1E Junior - kobiety  |  Toszek 26.10.2025</t>
  </si>
  <si>
    <t>Łucja KRAUZE  |  MP F1E Junior - kobiety  |  Toszek 26.10.2025</t>
  </si>
  <si>
    <t>Hanna ZAJDEL  |  MP F1E Junior - kobiety  |  Toszek 26.10.2025</t>
  </si>
  <si>
    <t>Julia BANKIEWICZ  |  MP F1E Junior - kobiety  |  Toszek 26.10.2025</t>
  </si>
  <si>
    <t>Zuzanna ZAJDEL  |  MP F1E Junior - kobiety  |  Toszek 26.10.2025</t>
  </si>
  <si>
    <t>Łucja KRAUZE MPj F1E, Toszek 26.10.2025</t>
  </si>
  <si>
    <t>Julia BANKIEWICZ MPj F1E, Toszek 26.10.2025</t>
  </si>
  <si>
    <t>Hanna ZAJDEL MPj F1E, Toszek 26.10.2025</t>
  </si>
  <si>
    <t>Zuzanna ZAJDEL MPj F1E, Toszek 26.10.2025</t>
  </si>
  <si>
    <t>Czesław ZIOBER MP F1E, Toszek 25.10.2025</t>
  </si>
  <si>
    <t>Konrad ŻUROWSKI MP F1E, Toszek 25.10.2025</t>
  </si>
  <si>
    <t>Józef MONKKIEWICZ MP F1E, Toszek 25.10.2025</t>
  </si>
  <si>
    <t>Jacek ŻUROWSKI MP F1E, Toszek 25.10.2025</t>
  </si>
  <si>
    <t>Magdalena BARAN MP F1Qj, Piła 27-29.06.2025</t>
  </si>
  <si>
    <t>Wojciech BARTEL MP F1Qj, Piła 27-29.06.2025</t>
  </si>
  <si>
    <t>Zuzannna ZAJDEL MP F1Qj, Piła 27-29.06.2025</t>
  </si>
  <si>
    <t>Kamil POGONOWSKI MP F1Qj, Piła 27-29.06.2025</t>
  </si>
  <si>
    <t>Franciszek JĘDRYSIAK MP F1Qj, Piła 27-29.06.2025</t>
  </si>
  <si>
    <t>Kamil POGONOWSKI MP F1Q, Kietrz 30.08.2025</t>
  </si>
  <si>
    <t>Franciszek JĘDRYSIAK MP F1Q, Kietrz 30.08.2025</t>
  </si>
  <si>
    <t>Jacek POGONOWSKI MP F1Q, Kietrz 30.08.2025</t>
  </si>
  <si>
    <t>Dominik Pełka MP F1C, Kietrz 30.08.2025</t>
  </si>
  <si>
    <t>Adam KRAWIEC MP F1B, Kietrz 30.08.2025</t>
  </si>
  <si>
    <r>
      <t>Amelia WOJNICKA   |  ME F1E Junior -</t>
    </r>
    <r>
      <rPr>
        <b/>
        <sz val="10"/>
        <color rgb="FFFF0000"/>
        <rFont val="Calibri"/>
        <family val="2"/>
        <charset val="238"/>
      </rPr>
      <t xml:space="preserve"> brąz drużynowo</t>
    </r>
    <r>
      <rPr>
        <sz val="10"/>
        <color indexed="10"/>
        <rFont val="Calibri"/>
        <family val="2"/>
        <charset val="238"/>
      </rPr>
      <t xml:space="preserve">  |  CZE Rana 19-23.07.2025</t>
    </r>
  </si>
  <si>
    <r>
      <t xml:space="preserve">Amelia WOJNICKA   |  </t>
    </r>
    <r>
      <rPr>
        <b/>
        <sz val="10"/>
        <color rgb="FFFF0000"/>
        <rFont val="Calibri"/>
        <family val="2"/>
        <charset val="238"/>
      </rPr>
      <t>ME F1E Junior (kobiety)</t>
    </r>
    <r>
      <rPr>
        <sz val="10"/>
        <color indexed="10"/>
        <rFont val="Calibri"/>
        <family val="2"/>
        <charset val="238"/>
      </rPr>
      <t xml:space="preserve">  |  CZE Rana 19-23.07.2025</t>
    </r>
  </si>
  <si>
    <t>Czesław ZIOBER PŚ F1E</t>
  </si>
  <si>
    <t>Wojciech BARTEL PŚ F1Qj</t>
  </si>
  <si>
    <t>Franciszek JĘDRYSIAK PŚ F1Qj</t>
  </si>
  <si>
    <t>Adam KRAWIEC PŚ F1B</t>
  </si>
  <si>
    <t>Gliwickie SML i Nr Lic - 6/25</t>
  </si>
  <si>
    <t>Fedan Mariusz F2A/Rodeo</t>
  </si>
  <si>
    <t>Popowicz Grzegorz F2A/Rodeo</t>
  </si>
  <si>
    <t>Małgorzata Pyka MPJM F2B/M Gliwice 24.06.2024 - Kobiety</t>
  </si>
  <si>
    <t>Milena Leszczak MPJM F2B/M Gliwice 24.06.2024 - Kobiety</t>
  </si>
  <si>
    <t>Małgorzata Pyka MPJM F2A/M Gliwice 24.06.2024 - Kobiety</t>
  </si>
  <si>
    <t>Milena Leszczak MPJM F2A/M Gliwice 24.06.2024 - Kobiety</t>
  </si>
  <si>
    <t>Małgorzata Pyka MPJM F2A/M Gliwice 24.06.2024</t>
  </si>
  <si>
    <t>Michał Popowicz MPJM F2A/M Gliwice 24.06.2024</t>
  </si>
  <si>
    <t>Filip Lipka MPJM F2A/M Gliwice 24.06.2024</t>
  </si>
  <si>
    <t>Tomasz Lipka MPJM F2B/M Gliwice 24.06.2024</t>
  </si>
  <si>
    <t>Małgorzata Pyka MPJM F2B/M Gliwice 24.06.2024</t>
  </si>
  <si>
    <t>Filip Lipka MPJM F2B/M Gliwice 24.06.2025</t>
  </si>
  <si>
    <t>Milena Leszczak MPJM F2B/M Gliwice 24.06.2025</t>
  </si>
  <si>
    <t>Ogólnopolskie Zawody zaliczane do Pucharu Polski (im. A. Rachwała Wierzawice 10-11.05.2025, im J. Jóźwiaka 20-21.09.2025)</t>
  </si>
  <si>
    <t xml:space="preserve">Mariusz Fedan F2C </t>
  </si>
  <si>
    <t>Artur Miś F2A/Rodeo, Mistrzostwa Polski</t>
  </si>
  <si>
    <t>Krystian Borzęcki Klasyfikacja generalna kobiety PP F2B</t>
  </si>
  <si>
    <t>Milena Leszczak F2B, Mistrzostwa Polski, Kobiety</t>
  </si>
  <si>
    <t>Joanna Rakowska, F2B, Mistrzostwa Polski, Kobiety</t>
  </si>
  <si>
    <t>Adam Taran F2B, Senior, Mistrzostwa Polski</t>
  </si>
  <si>
    <t>Michał Popowicz F2B Junior</t>
  </si>
  <si>
    <t>Milena Leszczak F2B Junior</t>
  </si>
  <si>
    <r>
      <t xml:space="preserve">Sebastian Kuras </t>
    </r>
    <r>
      <rPr>
        <sz val="10"/>
        <color indexed="10"/>
        <rFont val="Calibri"/>
        <family val="2"/>
        <charset val="238"/>
      </rPr>
      <t>(MP F2B Junior, Włocławek, 13-15.06.25)</t>
    </r>
  </si>
  <si>
    <t>Krystian Borzęcki (MP F2B, Włocławek, 13-15.06.25)</t>
  </si>
  <si>
    <t>Kuras Sebastian F2A</t>
  </si>
  <si>
    <t>Popowicz Grzegorz F2A</t>
  </si>
  <si>
    <t>Sobala Tomasz F2A</t>
  </si>
  <si>
    <t>Jakub Głuszek F2C, senior, Klasyfikacja generalna Pucharu Świata</t>
  </si>
  <si>
    <t>Fedan Mariusz F2C, senior, Klasyfikacja generalna Pucharu Świata</t>
  </si>
  <si>
    <t>Krystian Borzęcki F2B, Senior, Klasyfikacja generalna Pucharu Świata</t>
  </si>
  <si>
    <t>Kacper Walania F2A, Junior Klasyfikacja generalna Pucharu Świata</t>
  </si>
  <si>
    <t>Adam Taran F2B, Senior, Klasyfikacja generalna Pucharu Świata</t>
  </si>
  <si>
    <t>Kacper Walania F2A, Senior,  Klasyfikacja generalna Pucharu Świata</t>
  </si>
  <si>
    <t>KM im. E.Kujana w Wierzawicach Lic. nr. 48/25</t>
  </si>
  <si>
    <r>
      <t xml:space="preserve">Zawody Ogólnopolskie zaliczane do Pucharu Polski </t>
    </r>
    <r>
      <rPr>
        <sz val="10"/>
        <color indexed="10"/>
        <rFont val="Calibri"/>
        <family val="2"/>
        <charset val="238"/>
      </rPr>
      <t>(Halowy, Legionowo, 15-16.11.25)</t>
    </r>
  </si>
  <si>
    <t>Krzysztof Maruszewski (Puchar Polski F1N - Junior, 2025)</t>
  </si>
  <si>
    <t>Patryk Zalewski (Puchar Polski F1N - Junior, 2025)</t>
  </si>
  <si>
    <t>Patryk Zalewski (Puchar Polski F1N - OPEN, 2025)</t>
  </si>
  <si>
    <t>Bartosz Nyk (Puchar Polski F1N - OPEN, 2025)</t>
  </si>
  <si>
    <t>Krzysztof Maruszewski (Puchar Polski F1N/M - Junior młodszy, 2025)</t>
  </si>
  <si>
    <t>Patryk Zalewski (Puchar Polski F1N/M - Junior młodszy, 2025)</t>
  </si>
  <si>
    <r>
      <t>Adam Prusiński  (</t>
    </r>
    <r>
      <rPr>
        <b/>
        <sz val="10"/>
        <color indexed="10"/>
        <rFont val="Calibri"/>
        <family val="2"/>
        <charset val="238"/>
      </rPr>
      <t>kk. PP</t>
    </r>
    <r>
      <rPr>
        <sz val="10"/>
        <rFont val="Calibri"/>
        <family val="2"/>
        <charset val="238"/>
      </rPr>
      <t xml:space="preserve"> F1N/M - Młodzik, 2025)</t>
    </r>
  </si>
  <si>
    <r>
      <t>Kacper Młynarz (</t>
    </r>
    <r>
      <rPr>
        <b/>
        <sz val="10"/>
        <color indexed="10"/>
        <rFont val="Calibri"/>
        <family val="2"/>
        <charset val="238"/>
      </rPr>
      <t>kk. PP</t>
    </r>
    <r>
      <rPr>
        <sz val="10"/>
        <rFont val="Calibri"/>
        <family val="2"/>
        <charset val="238"/>
      </rPr>
      <t xml:space="preserve"> F1N/M - Młodzik, 2025)</t>
    </r>
  </si>
  <si>
    <t>Marcin Prus (Mistrzostwa Polski F1H, Gliwice, 11-12.10.2025)</t>
  </si>
  <si>
    <t>Bartosz Nyk (Mistrzostwa Polski F1N - OPEN, Konopiska, 23.11.2025)</t>
  </si>
  <si>
    <t>Kacper Młynarz (Mistrzostwa Polski F1N - Junior, Konopiska, 23.11.2025)</t>
  </si>
  <si>
    <t>Krzysztof Maruszewski (Mistrzostwa Polski F1N - Junior, Konopiska, 23.11.2025)</t>
  </si>
  <si>
    <t>Patryk Zalewski (Mistrzostwa Polski F1N - Junior, Konopiska, 23.11.2025)</t>
  </si>
  <si>
    <t>Patryk Zalewski (Mistrzostwa Polski F1N/M - Junior młodszy, Suwałki, 07.12.2025)</t>
  </si>
  <si>
    <t>Krzysztof Maruszewski  (Mistrzostwa Polski F1N/M - Junior młodszy, Suwałki, 07.12.2025)</t>
  </si>
  <si>
    <t>Adam Prusiński  (Mistrzostwa Polski F1N/M - Młodzik, Suwałki, 07.12.2025)</t>
  </si>
  <si>
    <t>Kacper Młynarz (Mistrzostwa Polski F1N/M - Młodzik, Suwałki, 07.12.2025)</t>
  </si>
  <si>
    <r>
      <t xml:space="preserve">Ogólnopolskie Zawody zaliczane do Pucharu Polski </t>
    </r>
    <r>
      <rPr>
        <sz val="10"/>
        <color indexed="10"/>
        <rFont val="Calibri"/>
        <family val="2"/>
        <charset val="238"/>
      </rPr>
      <t>(F4C i F4H, Chrcynno, 29.06.25)</t>
    </r>
  </si>
  <si>
    <t>Marek Roman (Puchar Polski F1C, 2025)</t>
  </si>
  <si>
    <t>Paweł Makać (Puchar Polski F4H, 2025)</t>
  </si>
  <si>
    <t>Marcin Lisiecki (Puchar Polski F4C, 2025)</t>
  </si>
  <si>
    <t>Piotr Stasiulewicz (Puchar Polski F3K, 2025)</t>
  </si>
  <si>
    <t>Marek Roman (Mistrzostwa Polski F1C,Pilszcz, 30.08.2025)</t>
  </si>
  <si>
    <r>
      <t xml:space="preserve">Marcin Lisiecki (Mistrzostwa Polski </t>
    </r>
    <r>
      <rPr>
        <b/>
        <sz val="10"/>
        <color indexed="10"/>
        <rFont val="Calibri"/>
        <family val="2"/>
        <charset val="238"/>
      </rPr>
      <t>F4C</t>
    </r>
    <r>
      <rPr>
        <sz val="10"/>
        <rFont val="Calibri"/>
        <family val="2"/>
        <charset val="238"/>
      </rPr>
      <t>, Michałów, 19-21.09.2025)</t>
    </r>
  </si>
  <si>
    <t>Paweł Makać (Mistrzostwa Polski F4H, Michałów, 19-21.09.2025)</t>
  </si>
  <si>
    <t>Piotr Stasiulewicz (Mistrzostwa Polski F3K, Tuszów Narodowy, 13-14.09.2025)</t>
  </si>
  <si>
    <t>Aeroklub Warszawski nr Licencji KS 61/25</t>
  </si>
  <si>
    <t>Zawody Modeli Szybowców F1N, Płock,  25.05.2025                                                                  Zawody Święto Latawca FLP, FLS, Płock, 05.10.2025                                                                                Zawody Modeli Rakiet S6A dla Młodzików (MM-LnS), Płock, 28.06.2025</t>
  </si>
  <si>
    <r>
      <t>Z. O. z udziałem min. 3 KS: Zawody makiet</t>
    </r>
    <r>
      <rPr>
        <b/>
        <sz val="10"/>
        <color indexed="60"/>
        <rFont val="Calibri"/>
        <family val="2"/>
        <charset val="238"/>
      </rPr>
      <t xml:space="preserve"> </t>
    </r>
    <r>
      <rPr>
        <sz val="10"/>
        <color indexed="60"/>
        <rFont val="Calibri"/>
        <family val="2"/>
        <charset val="238"/>
      </rPr>
      <t>(F4H-P,</t>
    </r>
    <r>
      <rPr>
        <b/>
        <sz val="10"/>
        <color indexed="60"/>
        <rFont val="Calibri"/>
        <family val="2"/>
        <charset val="238"/>
      </rPr>
      <t xml:space="preserve"> </t>
    </r>
    <r>
      <rPr>
        <sz val="10"/>
        <color indexed="60"/>
        <rFont val="Calibri"/>
        <family val="2"/>
        <charset val="238"/>
      </rPr>
      <t>Płock 31.05.25), Zawody PP Aircombat ESA i ACES (Płock, 19-20.07.2025)</t>
    </r>
  </si>
  <si>
    <t>Julia Kowalczyk, junior młodszy</t>
  </si>
  <si>
    <t>Alicja Rakowska, junior młodszy</t>
  </si>
  <si>
    <t>Michalina Szymborska, młodzik</t>
  </si>
  <si>
    <r>
      <t xml:space="preserve">Jerzy Pielaciński, Mistrzostwa Polski </t>
    </r>
    <r>
      <rPr>
        <b/>
        <sz val="10"/>
        <color indexed="60"/>
        <rFont val="Calibri"/>
        <family val="2"/>
        <charset val="238"/>
      </rPr>
      <t>F4G</t>
    </r>
    <r>
      <rPr>
        <sz val="10"/>
        <rFont val="Calibri"/>
        <family val="2"/>
        <charset val="238"/>
      </rPr>
      <t xml:space="preserve">, Ostrów </t>
    </r>
    <r>
      <rPr>
        <sz val="10"/>
        <color indexed="60"/>
        <rFont val="Calibri"/>
        <family val="2"/>
        <charset val="238"/>
      </rPr>
      <t>Wlkp</t>
    </r>
    <r>
      <rPr>
        <sz val="10"/>
        <rFont val="Calibri"/>
        <family val="2"/>
        <charset val="238"/>
      </rPr>
      <t>., 21.09.2025</t>
    </r>
  </si>
  <si>
    <t>Bartold Tymoteusz, MP Modeli Balonów F7A/M, Włocławek 29.03.2025</t>
  </si>
  <si>
    <t>Tomasz Wawszczak, MP Modeli Balonów F7A/M, Włocławek 29.03.2025</t>
  </si>
  <si>
    <t>Zawody makiet w klasie F4H-P, Płock 31.05.2025</t>
  </si>
  <si>
    <t>Memoriał Wojciecha Krzywińskiego (Z.O. S6A) i Szkolenie sędziów, Płock, 13.09.2025</t>
  </si>
  <si>
    <t>Zawody do PP (F4C, F4H, F4G), Plecewice, 15-16.08.2025</t>
  </si>
  <si>
    <r>
      <t xml:space="preserve">Jerzy Pielaciński, </t>
    </r>
    <r>
      <rPr>
        <b/>
        <sz val="10"/>
        <color indexed="60"/>
        <rFont val="Calibri"/>
        <family val="2"/>
        <charset val="238"/>
      </rPr>
      <t>klasyfikacja końcowa Pucharu Polski F4C</t>
    </r>
  </si>
  <si>
    <r>
      <t xml:space="preserve">Marek Dąbrowski, </t>
    </r>
    <r>
      <rPr>
        <b/>
        <sz val="10"/>
        <color indexed="60"/>
        <rFont val="Calibri"/>
        <family val="2"/>
        <charset val="238"/>
      </rPr>
      <t>klasyfikacja końcowa Pucharu Polski F4C</t>
    </r>
  </si>
  <si>
    <r>
      <rPr>
        <strike/>
        <sz val="10"/>
        <color indexed="60"/>
        <rFont val="Calibri"/>
        <family val="2"/>
        <charset val="238"/>
      </rPr>
      <t xml:space="preserve">Jerzy Pielaciński, MP </t>
    </r>
    <r>
      <rPr>
        <b/>
        <strike/>
        <sz val="10"/>
        <color indexed="60"/>
        <rFont val="Calibri"/>
        <family val="2"/>
        <charset val="238"/>
      </rPr>
      <t>F4G</t>
    </r>
    <r>
      <rPr>
        <strike/>
        <sz val="10"/>
        <color indexed="60"/>
        <rFont val="Calibri"/>
        <family val="2"/>
        <charset val="238"/>
      </rPr>
      <t>, Ostrów Wielkopolski, 21.09.2025</t>
    </r>
  </si>
  <si>
    <t>Jerzy Pielaciński, Mistrzostwa Polski F4C, Ostrów Wielkopolski, 21.09.2025</t>
  </si>
  <si>
    <t>Marek Dąbrowski, Mistrzostwa Polski F4C, Ostrów Wielkopolski, 21.09.2025</t>
  </si>
  <si>
    <t>Marek Dąbrowski, F4C, Euro Scale Masters i Europa Star Cup,  Ostrów Wlkp, 08.06.2025</t>
  </si>
  <si>
    <r>
      <t xml:space="preserve">Aeroklub Ziemi Mazowieckiej, Lic. KS nr </t>
    </r>
    <r>
      <rPr>
        <b/>
        <sz val="12"/>
        <color indexed="60"/>
        <rFont val="Calibri"/>
        <family val="2"/>
        <charset val="238"/>
      </rPr>
      <t>11/25</t>
    </r>
  </si>
  <si>
    <t>Idczak Maciej  F4G</t>
  </si>
  <si>
    <t>Idczak Maciej  MP F4 G  lotnisko Michałków  19-21.09.2025</t>
  </si>
  <si>
    <t>MP F4C, H, G  lotnisko Michałków  19-21.09.2025,  MP F4B  Rudniki 12.10.2025</t>
  </si>
  <si>
    <t>Małota Bogusław  F4C</t>
  </si>
  <si>
    <t>Oleksy Radosław  F4H</t>
  </si>
  <si>
    <t>Małota Bogusław  MP F4H  lotnisko Michałków  19-21.09.2025</t>
  </si>
  <si>
    <t>Małota Bogusław  MP F4C  lotnisko Michałków  19-21.09.2025</t>
  </si>
  <si>
    <t>Oleksy Radosław  MP F4H  lotnisko Michałków  19-21.09.2025</t>
  </si>
  <si>
    <t>Pawlik Paweł  MP F4B lotnisko Rudniki  12.10.2025</t>
  </si>
  <si>
    <t>Aeroklub Ostrowski 2/25</t>
  </si>
  <si>
    <t>Franciszek Kańczok (MP F1E, 3 m, Toszek 26.10.2025)</t>
  </si>
  <si>
    <t>Mikołaj Pustelnik (MP F1E Jun., 1 m, Toszek 27.10.2025)</t>
  </si>
  <si>
    <t>Krystian Wdowiak (MP F1E Jun. Mł., 5 m, Toszek 27.10.2025)</t>
  </si>
  <si>
    <t>Fr.Kańczok W.Dziuba Sł.Masarczyk M.P.F1E druż Toszek 26.10.2025</t>
  </si>
  <si>
    <t>Franciszek Kańczok sen M.P.F1E Toszek 26.10.2025</t>
  </si>
  <si>
    <t>Mikołaj Pustelnik M.P.jun.ind.Toszek 27.10.2025</t>
  </si>
  <si>
    <t>Jan Lepczyński M.P.jun.mł.druż Toszek 27.10.2025</t>
  </si>
  <si>
    <t xml:space="preserve"> Krystian Wdowiak M.P.jun.mł.druż Toszek 27.10,2025</t>
  </si>
  <si>
    <t>Mikołaj Pustelnik (MŚ F1E Jun., medal BR drużynowy, Czechy)</t>
  </si>
  <si>
    <t>Sławomir Masarczyk M.Ś.F1E sen druż.Czechy</t>
  </si>
  <si>
    <t>Sławomir Masarczyk (MŚ F1E, 4 m, Czechy)</t>
  </si>
  <si>
    <t>Mikołaj Pustelnik (MŚ F1E Jun., 2 m, Czechy)</t>
  </si>
  <si>
    <t>Sprawozdanie z Działalności klubu za rok 2025</t>
  </si>
  <si>
    <t>Aeroklub Rybnickiego Okręgu Węglowego 27/25</t>
  </si>
  <si>
    <t xml:space="preserve">Henryk Krupa (MP F1A Std - Piła 28.06.2025) </t>
  </si>
  <si>
    <t xml:space="preserve">Henryk Krupa (MP MFiLS F1H - Gliwice 11.10.2025) </t>
  </si>
  <si>
    <t>Michał Słyś (MP MSL F1ABCQ - Kietrz 30.08.2025)</t>
  </si>
  <si>
    <t>Michał Śliwiński (MP MSL F1ABCQ - Kietrz 30.08.2025)</t>
  </si>
  <si>
    <t>Aeroklub Podkarpacki SL w Krośnie, 67/25</t>
  </si>
  <si>
    <r>
      <t>Zawody klubowe, międzyklubowe, regionalne, itp. – ujęte w Kalendarzu KS dla młodzików i juniorów młodszych (F1N/M</t>
    </r>
    <r>
      <rPr>
        <sz val="10"/>
        <color indexed="60"/>
        <rFont val="Calibri"/>
        <family val="2"/>
        <charset val="238"/>
      </rPr>
      <t xml:space="preserve">, </t>
    </r>
    <r>
      <rPr>
        <sz val="10"/>
        <rFont val="Calibri"/>
        <family val="2"/>
        <charset val="238"/>
      </rPr>
      <t>FLP i FLS, MM-LnS)</t>
    </r>
  </si>
  <si>
    <t>Zawody Ogólnopolskie zaliczane do Pucharu Polski A-6 A-6/M Łask 25.10</t>
  </si>
  <si>
    <t>Ryszard Miśkiewicz, 5 m w klasyfikacji końcowa PP F4F</t>
  </si>
  <si>
    <t>Andrzej Westwal - 2 m w klasyfikacji końcowej PP F4G</t>
  </si>
  <si>
    <t>Andrzej Westwal F4G Michałków 18-21.09</t>
  </si>
  <si>
    <t>Andrzej Pikosz FLS Gliwice 11.10</t>
  </si>
  <si>
    <r>
      <t xml:space="preserve">Wojciech Zawlik - </t>
    </r>
    <r>
      <rPr>
        <sz val="10"/>
        <color indexed="60"/>
        <rFont val="Calibri"/>
        <family val="2"/>
        <charset val="238"/>
      </rPr>
      <t>MP modeli balonów na ogrzane powietrze</t>
    </r>
    <r>
      <rPr>
        <sz val="10"/>
        <rFont val="Calibri"/>
        <family val="2"/>
        <charset val="238"/>
      </rPr>
      <t>,  Włocławek 29.03</t>
    </r>
  </si>
  <si>
    <t>Ryszard Miśkiewicz F3F Jeziorsko 26.10</t>
  </si>
  <si>
    <t>Andrzej Westwal F4G Jeziorna Osada 29-31.09</t>
  </si>
  <si>
    <t>Ryszard Miśkiewicz F3F Memoriał Jana Ochmana Jeziorsko 31.05</t>
  </si>
  <si>
    <t>Andrzej Westwal F4G Michałków 5-8.06</t>
  </si>
  <si>
    <t>Klub Modelarstwa LiK ŁDK w Łasku 35/25</t>
  </si>
  <si>
    <r>
      <t>Zawody klubowe, międzyklubowe, regionalne, itp. – ujęte w Kalendarzu KS dla młodzików            i juniorów młodszych (</t>
    </r>
    <r>
      <rPr>
        <sz val="10"/>
        <color indexed="60"/>
        <rFont val="Calibri"/>
        <family val="2"/>
        <charset val="238"/>
      </rPr>
      <t xml:space="preserve">F1N/M, </t>
    </r>
    <r>
      <rPr>
        <sz val="10"/>
        <rFont val="Calibri"/>
        <family val="2"/>
        <charset val="238"/>
      </rPr>
      <t>FLP, FLS, MM-LnS)</t>
    </r>
  </si>
  <si>
    <t>Rafał WAGNER  F1AStd  klasyfikacja końcowa Pucharu Polski</t>
  </si>
  <si>
    <t>Radosław OPOROWSKI F1AStd (MP F1AStd, Piła 2025)</t>
  </si>
  <si>
    <t>Małgorzata JEZIORNA F1K junior młodszy (MP juniorów młodszych Gliwice 2025)</t>
  </si>
  <si>
    <t>Olekszndr KHARLAN F1H junior młodszy (MP juniorów młodszych Gliwice 2025)</t>
  </si>
  <si>
    <t>Małgorzata JEZIORNA F1H junior młodszy (MP juniorów młodszych Gliwice 2025)</t>
  </si>
  <si>
    <t>Małgorzata JEZIORNA F1A/M junior młodszy (MP juniorów młodszych Gliwice 2025)</t>
  </si>
  <si>
    <t>Ogólnopolskie Zawody zaliczane do Pucharu Polski: PP F3J, PP F5J</t>
  </si>
  <si>
    <t>Mistrzostwa Polski lub otwarte zawody międzynarodowe: MP F3J, MP F5J</t>
  </si>
  <si>
    <t>Mieczysław SŁOWIK F5J  klasyfikacja końcowa Pucharu Polski</t>
  </si>
  <si>
    <t>Mateusz PALUCH F3J  klasyfikacja końcowa Pucharu Polski</t>
  </si>
  <si>
    <t>Maciej PALUCH F3J  klasyfikacja końcowa Pucharu Polski</t>
  </si>
  <si>
    <t>Mieczysław SŁOWIK F3J  klasyfikacja końcowa Pucharu Polski</t>
  </si>
  <si>
    <t>Radosław SŁOWIK F3J  klasyfikacja końcowa Pucharu Polski</t>
  </si>
  <si>
    <t>Radosław SŁOWIK F5J  klasyfikacja końcowa Pucharu Polski</t>
  </si>
  <si>
    <t>Rafał WAGNER  F1Q  klasyfikacja końcowa Pucharu Polski</t>
  </si>
  <si>
    <t>Marek MANDZIAK  F1A junior klasyfikacja końcowa Pucharu Polski</t>
  </si>
  <si>
    <t>Marcel MANDZIAK  F1A  klasyfikacja końcowa Pucharu Polski</t>
  </si>
  <si>
    <t>Jarosław JEZIORNY  F1A  klasyfikacja końcowa Pucharu Polski</t>
  </si>
  <si>
    <t>Tomasz JEZIORNY  F1A  klasyfikacja końcowa Pucharu Polski</t>
  </si>
  <si>
    <t>Maciej PALUCH F3J, (MP F3J, Kobylnica 2025)</t>
  </si>
  <si>
    <t>Mateusz PALUCH F3J, (MP F3J, Kobylnica 2025)</t>
  </si>
  <si>
    <t>Radosław SŁOWIK F3J, (MP F3J, Kobylnica 2025)</t>
  </si>
  <si>
    <t>Mieczysław SŁOWIK F3J, (MP F3J, Kobylnica 2025)</t>
  </si>
  <si>
    <t>Małgorzata JEZIORNA F1Q junior dziewczęta (MP F1ABPQ Piła 2025)</t>
  </si>
  <si>
    <t>Małgorzata JEZIORNA F1A junior dziewczęta (MP F1ABPQ Piła 2025)</t>
  </si>
  <si>
    <t>Oleksandr KHARLAN F1A junior (MP F1ABPQ Piła 2025)</t>
  </si>
  <si>
    <t>Marcel MANDZIAK F1A  (MP F1ABCQ Kietrz 2025)</t>
  </si>
  <si>
    <t>Marek MANDZIAK F1A junior (MP F1ABPQ Piła 2025)</t>
  </si>
  <si>
    <t>Marek MANDZIAK F1A (MP F1ABCQ Kietrz 2025)</t>
  </si>
  <si>
    <t>Rafał WAGNER F1Q (MP F1ABCQ Kietrz 2025)</t>
  </si>
  <si>
    <t>Tomasz JEZIORNY F1A (MP F1ABCQ Kietrz 2025)</t>
  </si>
  <si>
    <t>Jarosław JEZIORNY  F1A team (MŚ F1ABCQ Rumunia 2025)</t>
  </si>
  <si>
    <t>Marek MANDZIAK  F1A team junior (ME F1ABPQ juniorów Rumunia 2025)</t>
  </si>
  <si>
    <t>Tomasz JEZIORNY  F1A team (MŚ F1ABCQ Rumunia 2025)</t>
  </si>
  <si>
    <t>Rafał WAGNER  F1Q  (MŚ F1ABCQ Rumunia 2025)</t>
  </si>
  <si>
    <t>Rafał WAGNER  F1Q  klasyfikacja końcowa Pucharu Świata 2025</t>
  </si>
  <si>
    <t>Marek MANDZIAK  F1A junior (ME F1ABPQ juniorów Rumunia 2025)</t>
  </si>
  <si>
    <t>Aeroklub Poznański, nr LKS 25/25</t>
  </si>
  <si>
    <t xml:space="preserve">W kasyfikacji generalnej PP F1N/M Młodzik 1 i 2 miejsce, Junior młodszy 3 miejsce </t>
  </si>
  <si>
    <t>BRAK MIEJSCA DO WPISU PP Zawodnicy zajeli 1 miejsc 2, 2 miejsc 5 i 3 miejsc 2</t>
  </si>
  <si>
    <t xml:space="preserve"> Mikołaj Wilkos F1N/M Pyskowice 08.02.2025</t>
  </si>
  <si>
    <t xml:space="preserve"> Aleksander Ząbek F1N/M Pyskowice 08.02.2025</t>
  </si>
  <si>
    <t xml:space="preserve"> Michał Dziedzic F1N/M Junior Młodszy  Bojszowy 01.02.2025</t>
  </si>
  <si>
    <t xml:space="preserve"> Aleksander Ząbek F1N/M Bojszowy 01.02.2025</t>
  </si>
  <si>
    <t>Jakub Cierech F1N/M Bojszowy 01.02.2025</t>
  </si>
  <si>
    <t>Michał DZIEDZIC  |  kk. PP F1N/M Junior Młodszy  | 3m</t>
  </si>
  <si>
    <t>Mikołaj WILKOS  |  kk. PP F1N/M  |  6m</t>
  </si>
  <si>
    <t>Szymon KOKOĆ  |  kk. PP F1N/M  |  4m</t>
  </si>
  <si>
    <t>Aleksander ZĄBEK  |  kk. PP F1N/M  |  2m</t>
  </si>
  <si>
    <t>Jakub CIERECH  |  kk. PP F1N/M  |  1m</t>
  </si>
  <si>
    <r>
      <t xml:space="preserve">Michał Dziedzic  |  </t>
    </r>
    <r>
      <rPr>
        <b/>
        <sz val="10"/>
        <color indexed="10"/>
        <rFont val="Calibri"/>
        <family val="2"/>
        <charset val="238"/>
      </rPr>
      <t>klasyfikacja końcowa PP</t>
    </r>
    <r>
      <rPr>
        <sz val="10"/>
        <rFont val="Calibri"/>
        <family val="2"/>
        <charset val="238"/>
      </rPr>
      <t xml:space="preserve"> F1B Standard </t>
    </r>
    <r>
      <rPr>
        <strike/>
        <sz val="10"/>
        <color indexed="10"/>
        <rFont val="Calibri"/>
        <family val="2"/>
        <charset val="238"/>
      </rPr>
      <t>Lubasz 13.09.2025</t>
    </r>
  </si>
  <si>
    <t>Aleksander Ząbek F1Q Junior, Pilszcz 31.08.2025</t>
  </si>
  <si>
    <r>
      <t xml:space="preserve">Szymon KOKOĆ, </t>
    </r>
    <r>
      <rPr>
        <b/>
        <sz val="10"/>
        <color indexed="10"/>
        <rFont val="Calibri"/>
        <family val="2"/>
        <charset val="238"/>
      </rPr>
      <t>MP</t>
    </r>
    <r>
      <rPr>
        <sz val="10"/>
        <color indexed="10"/>
        <rFont val="Calibri"/>
        <family val="2"/>
        <charset val="238"/>
      </rPr>
      <t xml:space="preserve"> F1N/M Młodzik, Suwałki 07.12.2025</t>
    </r>
  </si>
  <si>
    <t>Jakub Cierech F1H Junior Młodszy, Gliwice 15.06.2025</t>
  </si>
  <si>
    <t>Aleksander Ząbek P-30 Junior Młodszy, Gliwice 15.06.2025</t>
  </si>
  <si>
    <t xml:space="preserve">Michał Dziedzic P-30 Junior Młodszy, Gliwice 15.06.2025 </t>
  </si>
  <si>
    <t>Jan Kmieć F3J/M Junior Młodszy, Gliwice 15.06.2025</t>
  </si>
  <si>
    <t>Aleksander Ząbek F1Q/M Junior Młodszy, Gliwice 15.06.2025</t>
  </si>
  <si>
    <t>Oskar Kaczor F2B/M Junior Młodszy, Gliwice 15.06.2025</t>
  </si>
  <si>
    <t>Jan Kmieć F1H Junior Młodszy, Gliwice 15.06.2025</t>
  </si>
  <si>
    <t>Aleksander Ząbek F1H Junior Młodszy, Gliwice 15.06.2025</t>
  </si>
  <si>
    <r>
      <t xml:space="preserve">Michał Dziedzic </t>
    </r>
    <r>
      <rPr>
        <b/>
        <sz val="10"/>
        <color indexed="10"/>
        <rFont val="Calibri"/>
        <family val="2"/>
        <charset val="238"/>
      </rPr>
      <t>MP</t>
    </r>
    <r>
      <rPr>
        <sz val="10"/>
        <rFont val="Calibri"/>
        <family val="2"/>
        <charset val="238"/>
      </rPr>
      <t xml:space="preserve"> F1N/M Junior Młodszy, Suwałki 07.12.2025</t>
    </r>
  </si>
  <si>
    <r>
      <t xml:space="preserve">Mikołaj Wilkos </t>
    </r>
    <r>
      <rPr>
        <b/>
        <sz val="10"/>
        <color indexed="10"/>
        <rFont val="Calibri"/>
        <family val="2"/>
        <charset val="238"/>
      </rPr>
      <t>MP</t>
    </r>
    <r>
      <rPr>
        <sz val="10"/>
        <rFont val="Calibri"/>
        <family val="2"/>
        <charset val="238"/>
      </rPr>
      <t xml:space="preserve"> F1N/M Junior Młodszy, Suwałki 07.12.2025</t>
    </r>
  </si>
  <si>
    <r>
      <t xml:space="preserve">Aleksander Ząbek </t>
    </r>
    <r>
      <rPr>
        <b/>
        <sz val="10"/>
        <color indexed="10"/>
        <rFont val="Calibri"/>
        <family val="2"/>
        <charset val="238"/>
      </rPr>
      <t>MP</t>
    </r>
    <r>
      <rPr>
        <sz val="10"/>
        <rFont val="Calibri"/>
        <family val="2"/>
        <charset val="238"/>
      </rPr>
      <t xml:space="preserve"> F1N/M Młodzik, Suwałki 07.12.2025</t>
    </r>
  </si>
  <si>
    <r>
      <t xml:space="preserve">Jakub Cierech </t>
    </r>
    <r>
      <rPr>
        <b/>
        <sz val="10"/>
        <color indexed="10"/>
        <rFont val="Calibri"/>
        <family val="2"/>
        <charset val="238"/>
      </rPr>
      <t>MP</t>
    </r>
    <r>
      <rPr>
        <sz val="10"/>
        <rFont val="Calibri"/>
        <family val="2"/>
        <charset val="238"/>
      </rPr>
      <t xml:space="preserve"> F1N/M Młodzik, Suwałki 07.12.2025</t>
    </r>
  </si>
  <si>
    <t xml:space="preserve">Jakub Cierech Open MP F1A Standard, Piła 28.06.2025  </t>
  </si>
  <si>
    <t xml:space="preserve">Jakub Cierech Junior MP F1A Standard, Piła 28.06.2025  </t>
  </si>
  <si>
    <t xml:space="preserve">Aleksander Ząbek Open MP F1A Standard, Piła 28.06.2025  </t>
  </si>
  <si>
    <t xml:space="preserve">Aleksander Ząbek Junior MP F1A Standard, Piła 28.06.2025  </t>
  </si>
  <si>
    <t xml:space="preserve">Jakub Cierech F1B Junior,(dwa razy drugi) Aleksander Ząbek F1Q2 i 3,  Słowacja 20-21.09.2025 </t>
  </si>
  <si>
    <t>Dominik Skwarek F1A, Czechy 8.11.2025</t>
  </si>
  <si>
    <t>Leszek Kryszczuk F1B</t>
  </si>
  <si>
    <t>Michał Dziedzic F1A Junior</t>
  </si>
  <si>
    <t>Aleksanser Ząbek F1Q Junior</t>
  </si>
  <si>
    <t xml:space="preserve">Jakub Cierech F1B </t>
  </si>
  <si>
    <t>Jakub Cierech F1B Junior</t>
  </si>
  <si>
    <r>
      <t xml:space="preserve">Aleksander Ząbek  90 MP </t>
    </r>
    <r>
      <rPr>
        <b/>
        <sz val="10"/>
        <rFont val="Calibri"/>
        <family val="2"/>
        <charset val="238"/>
      </rPr>
      <t>F1Q</t>
    </r>
    <r>
      <rPr>
        <sz val="10"/>
        <rFont val="Calibri"/>
        <family val="2"/>
        <charset val="238"/>
      </rPr>
      <t>, Kietrz 30-31.08.2025</t>
    </r>
  </si>
  <si>
    <r>
      <t xml:space="preserve">Jakub Cierech 90 MP </t>
    </r>
    <r>
      <rPr>
        <b/>
        <sz val="10"/>
        <rFont val="Calibri"/>
        <family val="2"/>
        <charset val="238"/>
      </rPr>
      <t>F1B</t>
    </r>
    <r>
      <rPr>
        <sz val="10"/>
        <rFont val="Calibri"/>
        <family val="2"/>
        <charset val="238"/>
      </rPr>
      <t>, Kietrz 30-31.08.2025</t>
    </r>
  </si>
  <si>
    <r>
      <t xml:space="preserve">Kacper Hołuj 90 MP </t>
    </r>
    <r>
      <rPr>
        <b/>
        <sz val="10"/>
        <rFont val="Calibri"/>
        <family val="2"/>
        <charset val="238"/>
      </rPr>
      <t>F1B</t>
    </r>
    <r>
      <rPr>
        <sz val="10"/>
        <rFont val="Calibri"/>
        <family val="2"/>
        <charset val="238"/>
      </rPr>
      <t xml:space="preserve"> Juniorów, Piła 29.06.2025</t>
    </r>
  </si>
  <si>
    <r>
      <t xml:space="preserve">Aleksander Ząbek 90 MP </t>
    </r>
    <r>
      <rPr>
        <b/>
        <sz val="10"/>
        <rFont val="Calibri"/>
        <family val="2"/>
        <charset val="238"/>
      </rPr>
      <t>F1Q</t>
    </r>
    <r>
      <rPr>
        <sz val="10"/>
        <rFont val="Calibri"/>
        <family val="2"/>
        <charset val="238"/>
      </rPr>
      <t xml:space="preserve"> Juniorów, Piła 29.06.2025</t>
    </r>
  </si>
  <si>
    <r>
      <t xml:space="preserve">Sprawozdanie z działalności klubu za rok </t>
    </r>
    <r>
      <rPr>
        <sz val="20"/>
        <color indexed="60"/>
        <rFont val="Calibri"/>
        <family val="2"/>
        <charset val="238"/>
      </rPr>
      <t>2015</t>
    </r>
  </si>
  <si>
    <t>Hrubieszowskie SML i nr Licencji KS 19/25</t>
  </si>
  <si>
    <t>Mistrzostwa Polski F3K  |  Tuszów Narodowy, 13-14.09.2025</t>
  </si>
  <si>
    <t>Halaburda Eryk F3K Puchar Polski</t>
  </si>
  <si>
    <t>Emilia WOJDYŁO  |  MP S9A Senior kobiety  |  4m</t>
  </si>
  <si>
    <t>Renata PASIK-GORYCZKA  |  MP S9A Senior kobiety  |  4m</t>
  </si>
  <si>
    <t>Natalia BATORA  |  MP S9A Senior kobiety  | 4m</t>
  </si>
  <si>
    <t>Krzysztof Pomykała  |  MP S8D  |  6m</t>
  </si>
  <si>
    <t>Natalia BATORA  |  MP S4A Senior kobiety  | 5m</t>
  </si>
  <si>
    <t xml:space="preserve">Barbara DURA  |  MP S3A Junior kobiety  |  5m </t>
  </si>
  <si>
    <t>Nadia BATORA  |  MP S3A Junior kobiety  | 5m</t>
  </si>
  <si>
    <r>
      <t xml:space="preserve">Filip Pietras MP </t>
    </r>
    <r>
      <rPr>
        <b/>
        <sz val="10"/>
        <rFont val="Calibri"/>
        <family val="2"/>
        <charset val="238"/>
      </rPr>
      <t>juniorów F3K</t>
    </r>
    <r>
      <rPr>
        <sz val="10"/>
        <rFont val="Calibri"/>
        <family val="2"/>
        <charset val="238"/>
      </rPr>
      <t xml:space="preserve"> 13-14.09.2025 Tuszów Narodowy </t>
    </r>
  </si>
  <si>
    <t xml:space="preserve">Pomykała Krzysztof MP juniorów F3K 13-14.09.2025 Tuszów Narodowy </t>
  </si>
  <si>
    <t xml:space="preserve">Jacob Szewczyk MP juniorów F3K 13-14.09.2025 Tuszów Narodowy </t>
  </si>
  <si>
    <t xml:space="preserve">Żmuda Franciszek MP juniorów F3K 13-14.09.2025 Tuszów Narodowy </t>
  </si>
  <si>
    <t xml:space="preserve">Szymon Mikuła MP juniorów F3K 13-14.09.2025 Tuszów Narodowy </t>
  </si>
  <si>
    <r>
      <t xml:space="preserve">Czechura Franciszek MP </t>
    </r>
    <r>
      <rPr>
        <b/>
        <sz val="10"/>
        <rFont val="Calibri"/>
        <family val="2"/>
        <charset val="238"/>
      </rPr>
      <t>juniorów F3K</t>
    </r>
    <r>
      <rPr>
        <sz val="10"/>
        <rFont val="Calibri"/>
        <family val="2"/>
        <charset val="238"/>
      </rPr>
      <t xml:space="preserve"> 13-14.09.2025 Tuszów Narodowy </t>
    </r>
  </si>
  <si>
    <t>Anna BEDNAREK  |  MP S7 Junior kobiety  | 5m</t>
  </si>
  <si>
    <t xml:space="preserve">Barbara Dura MPMK juniorów kobiet S7 19-22.06.2025 Włocławek </t>
  </si>
  <si>
    <t xml:space="preserve">Wróbel Izabela MPMK juniorów kobiet S7 19-22.06.2025 Włocławek </t>
  </si>
  <si>
    <t xml:space="preserve">Dura Helena MPMK juniorów kobiet S7 19-22.06.2025 Włocławek </t>
  </si>
  <si>
    <t xml:space="preserve">Nadia Batora MPMK juniorów kobiet S7 19-22.06.2025 Włocławek </t>
  </si>
  <si>
    <t xml:space="preserve">Krempa Mikołaj MPMK juniorów  S7 19-22.06.2025 Włocławek </t>
  </si>
  <si>
    <t xml:space="preserve">Nadia Batora MPMK juniorów  S7 19-22.06.2025 Włocławek </t>
  </si>
  <si>
    <t xml:space="preserve">Wiktor Batora MPMK juniorów  S7 19-22.06.2025 Włocławek </t>
  </si>
  <si>
    <t>Emilia WOJDYŁO  |  MP S7 Senior kobiet  |  6m</t>
  </si>
  <si>
    <t xml:space="preserve">Renata Pasik-Goryczka MPMK seniorów kobiet  S7 19-22.06.2025 Włocławek </t>
  </si>
  <si>
    <t xml:space="preserve">Natalia Batora MPMK seniorów  kobiet S7 19-22.06.2025 Włocławek </t>
  </si>
  <si>
    <r>
      <t xml:space="preserve">Natalia Batora MPMK seniorów </t>
    </r>
    <r>
      <rPr>
        <b/>
        <sz val="10"/>
        <rFont val="Calibri"/>
        <family val="2"/>
        <charset val="238"/>
      </rPr>
      <t>S7</t>
    </r>
    <r>
      <rPr>
        <sz val="10"/>
        <rFont val="Calibri"/>
        <family val="2"/>
        <charset val="238"/>
      </rPr>
      <t xml:space="preserve"> 19-22.06.2025 Włocławek </t>
    </r>
  </si>
  <si>
    <t xml:space="preserve">Pasik-Goryczka Renata MPMK seniorów kobiet S5C 19-22.06.2025 Włocławek </t>
  </si>
  <si>
    <t xml:space="preserve">Batora Natalia MPMK seniorów kobiet S5C 19-22.06.2025 Włocławek </t>
  </si>
  <si>
    <t xml:space="preserve">Emilia Wojdyło MPMK seniorów kobiet S5C 19-22.06.2025 Włocławek </t>
  </si>
  <si>
    <t xml:space="preserve">Emilia Wojdyło MPMK seniorów  S5C 19-22.06.2025 Włocławek </t>
  </si>
  <si>
    <r>
      <t xml:space="preserve">Goryczka Grzegorz MPMK </t>
    </r>
    <r>
      <rPr>
        <b/>
        <sz val="10"/>
        <rFont val="Calibri"/>
        <family val="2"/>
        <charset val="238"/>
      </rPr>
      <t>seniorów  S5C</t>
    </r>
    <r>
      <rPr>
        <sz val="10"/>
        <rFont val="Calibri"/>
        <family val="2"/>
        <charset val="238"/>
      </rPr>
      <t xml:space="preserve"> 19-22.06.2025 Włocławek </t>
    </r>
  </si>
  <si>
    <t xml:space="preserve">Barbara DURA  |  MP S5B Junior kobiety  |  4m </t>
  </si>
  <si>
    <t xml:space="preserve">Bednarek Anna MPMK juniorów kobiet S5B 19-22.06.2025 Włocławek </t>
  </si>
  <si>
    <t xml:space="preserve">Wróbel Izabela MPMK juniorów kobiet S5B 19-22.06.2025 Włocławek </t>
  </si>
  <si>
    <t xml:space="preserve">Batora Nadia MPMK juniorów kobiet S5B 19-22.06.2025 Włocławek </t>
  </si>
  <si>
    <t xml:space="preserve">Wróbel IzabelaMPMK juniorów S5B 19-22.06.2025 Włocławek </t>
  </si>
  <si>
    <t xml:space="preserve">Krempa Mikołaj MPMK juniorów S5B 19-22.06.2025 Włocławek </t>
  </si>
  <si>
    <t xml:space="preserve">Żmuda Franciszek MPMK juniorów S5B 19-22.06.2025 Włocławek ąty </t>
  </si>
  <si>
    <t xml:space="preserve">Pomykała Krzysztof MPMK juniorów S5B 19-22.06.2025 Włocławek </t>
  </si>
  <si>
    <t xml:space="preserve">Batora Nadia MPMK juniorów S5B 19-22.06.2025 Włocławek </t>
  </si>
  <si>
    <r>
      <t xml:space="preserve">Batora Wiktor MPMK </t>
    </r>
    <r>
      <rPr>
        <b/>
        <sz val="10"/>
        <rFont val="Calibri"/>
        <family val="2"/>
        <charset val="238"/>
      </rPr>
      <t>juniorów S5B</t>
    </r>
    <r>
      <rPr>
        <sz val="10"/>
        <rFont val="Calibri"/>
        <family val="2"/>
        <charset val="238"/>
      </rPr>
      <t xml:space="preserve"> 19-22.06.2025 Włocławek </t>
    </r>
  </si>
  <si>
    <t>Anna BEDNAREK  |  MP S9A Junior kobiety  | 3m</t>
  </si>
  <si>
    <t>Barbara DURA  |  MP S9A Junior kobiety  | 3m</t>
  </si>
  <si>
    <t>Nadia BATORA  |  MP S9A Junior kobiety  | 1m</t>
  </si>
  <si>
    <t xml:space="preserve">Sadowy Eryk MPMK juniorów S9A 19-22.06.2025 Włocławek </t>
  </si>
  <si>
    <t xml:space="preserve">Brzana Mikołaj MPMK juniorów S9A 19-22.06.2025 Włocławek </t>
  </si>
  <si>
    <t xml:space="preserve">Krempa Mikołaj MPMK juniorów S9A 19-22.06.2025 Włocławek </t>
  </si>
  <si>
    <t xml:space="preserve">Batora Nadia MPMK juniorów S9A 19-22.06.2025 Włocławek </t>
  </si>
  <si>
    <t xml:space="preserve">Alex Sadowy MPMK seniorów S9A 19-22.06.2025 Włocławek </t>
  </si>
  <si>
    <r>
      <t xml:space="preserve">Grzegorz Goryczka MPMK seniorów </t>
    </r>
    <r>
      <rPr>
        <b/>
        <sz val="10"/>
        <rFont val="Calibri"/>
        <family val="2"/>
        <charset val="238"/>
      </rPr>
      <t>S9A</t>
    </r>
    <r>
      <rPr>
        <sz val="10"/>
        <rFont val="Calibri"/>
        <family val="2"/>
        <charset val="238"/>
      </rPr>
      <t xml:space="preserve"> 19-22.06.2025 Włocławek </t>
    </r>
  </si>
  <si>
    <r>
      <t xml:space="preserve">Halaburda Eryk MPMK </t>
    </r>
    <r>
      <rPr>
        <b/>
        <sz val="10"/>
        <rFont val="Calibri"/>
        <family val="2"/>
        <charset val="238"/>
      </rPr>
      <t>seniorów S4A</t>
    </r>
    <r>
      <rPr>
        <sz val="10"/>
        <rFont val="Calibri"/>
        <family val="2"/>
        <charset val="238"/>
      </rPr>
      <t xml:space="preserve"> 19-22.06.2025 Włocławek </t>
    </r>
  </si>
  <si>
    <t xml:space="preserve">Mikuła Szymon MPMK Seniorów  S8P 19-22.06.2025 Włocławek </t>
  </si>
  <si>
    <t xml:space="preserve">Koszelski Wojciech MPMK Seniorów  S8P 19-22.06.2025 Włocławek </t>
  </si>
  <si>
    <t xml:space="preserve">Halaburda Eryk MPMK Seniorów  S8P 19-22.06.2025 Włocławek </t>
  </si>
  <si>
    <r>
      <t xml:space="preserve">Czerkies Mateusz MPMK </t>
    </r>
    <r>
      <rPr>
        <b/>
        <sz val="10"/>
        <rFont val="Calibri"/>
        <family val="2"/>
        <charset val="238"/>
      </rPr>
      <t>Seniorów S8P</t>
    </r>
    <r>
      <rPr>
        <sz val="10"/>
        <rFont val="Calibri"/>
        <family val="2"/>
        <charset val="238"/>
      </rPr>
      <t xml:space="preserve"> 19-22.06.2025 Włocławek </t>
    </r>
  </si>
  <si>
    <t xml:space="preserve">Krempa Mikołaj MPMK juniorów  S8D 19-22.06.2025 Włocławek </t>
  </si>
  <si>
    <t xml:space="preserve">Jacob Szewczyk MPMK juniorów  S8D 19-22.06.2025 Włocławek </t>
  </si>
  <si>
    <t xml:space="preserve">Pietras Filip MPMK juniorów  S8D 19-22.06.2025 Włocławek </t>
  </si>
  <si>
    <t xml:space="preserve">Mikuła Szymon MPMK juniorów  S8D 19-22.06.2025 Włocławek </t>
  </si>
  <si>
    <r>
      <t xml:space="preserve">Żmuda Franciszek MPMK </t>
    </r>
    <r>
      <rPr>
        <b/>
        <sz val="10"/>
        <rFont val="Calibri"/>
        <family val="2"/>
        <charset val="238"/>
      </rPr>
      <t>juniorów  S8D</t>
    </r>
    <r>
      <rPr>
        <sz val="10"/>
        <rFont val="Calibri"/>
        <family val="2"/>
        <charset val="238"/>
      </rPr>
      <t xml:space="preserve"> 19-22.06.2025 Włocławek </t>
    </r>
  </si>
  <si>
    <t xml:space="preserve">Dura Barbara MPMK juniorów kobiet S6A 19-22.06.2025 Włocławek </t>
  </si>
  <si>
    <t xml:space="preserve">Dura Helena MPMK juniorów kobiet S6A 19-22.06.2025 Włocławek </t>
  </si>
  <si>
    <t xml:space="preserve">Batora Nadia MPMK juniorów kobiet S6A 19-22.06.2025 Włocławek </t>
  </si>
  <si>
    <t xml:space="preserve">Bednarek Anna MPMK juniorów kobiet S6A 19-22.06.2025 Włocławek </t>
  </si>
  <si>
    <t xml:space="preserve">Wróbel Izabela MPMK juniorów kobiet S6A 19-22.06.2025 Włocławek </t>
  </si>
  <si>
    <t xml:space="preserve">Żmuda Franciszek MPMK juniorów  S6A 19-22.06.2025 Włocławek </t>
  </si>
  <si>
    <t xml:space="preserve">Batora Natalia MPMK seniorów  S6A 19-22.06.2025 Włocławek </t>
  </si>
  <si>
    <t xml:space="preserve">Renata Pasik-Goryczka MPMK seniorów kobiet  S6A 19-22.06.2025 Włocławek </t>
  </si>
  <si>
    <t xml:space="preserve">Emilia Wojdyło MPMK seniorów kobiet S6A 19-22.06.2025 Włocławek </t>
  </si>
  <si>
    <r>
      <t xml:space="preserve">Emilia Wojdyło MPMK </t>
    </r>
    <r>
      <rPr>
        <b/>
        <sz val="10"/>
        <rFont val="Calibri"/>
        <family val="2"/>
        <charset val="238"/>
      </rPr>
      <t>seniorów  S6A</t>
    </r>
    <r>
      <rPr>
        <sz val="10"/>
        <rFont val="Calibri"/>
        <family val="2"/>
        <charset val="238"/>
      </rPr>
      <t xml:space="preserve"> 19-22.06.2025 Włocławek </t>
    </r>
  </si>
  <si>
    <t xml:space="preserve">Dura Helena MPMK juniorów kobiet  S4A 19-22.06.2025 Włocławek </t>
  </si>
  <si>
    <t xml:space="preserve">Batora Nadia MPMK juniorów kobiet  S4A 19-22.06.2025 Włocławek </t>
  </si>
  <si>
    <t xml:space="preserve">Bednarek Anna MPMK juniorów kobiet  S4A 19-22.06.2025 Włocławek </t>
  </si>
  <si>
    <t xml:space="preserve">Wróbel Izabela MPMK juniorów kobiet  S4A 19-22.06.2025 Włocławek </t>
  </si>
  <si>
    <t xml:space="preserve">Dura Barbara MPMK juniorów kobiet  S4A 19-22.06.2025 Włocławek </t>
  </si>
  <si>
    <t xml:space="preserve">Wróbel Izabela MPMK juniorów  S4A 19-22.06.2025 Włocławek </t>
  </si>
  <si>
    <t xml:space="preserve">Brzana Mikołaj MPMK juniorów  S4A 19-22.06.2025 Włocławek </t>
  </si>
  <si>
    <t xml:space="preserve">Dura Barbara MPMK juniorów  S4A 19-22.06.2025 Włocławek </t>
  </si>
  <si>
    <t xml:space="preserve">Stachnik Artur MPMK juniorów  S4A 19-22.06.2025 Włocławek </t>
  </si>
  <si>
    <t xml:space="preserve">Pasik-Goryczka Renata MPMK seniorów kobiet S4A 12-16.06.2024 Lisie Kąty </t>
  </si>
  <si>
    <t xml:space="preserve">Pasik-Goryczka Renata MPMK seniorów S4A 12-16.06.2024 Lisie Kąty </t>
  </si>
  <si>
    <r>
      <t xml:space="preserve">Grzegorz Goryczka MPMK </t>
    </r>
    <r>
      <rPr>
        <b/>
        <sz val="10"/>
        <rFont val="Calibri"/>
        <family val="2"/>
        <charset val="238"/>
      </rPr>
      <t>seniorów S4A</t>
    </r>
    <r>
      <rPr>
        <sz val="10"/>
        <rFont val="Calibri"/>
        <family val="2"/>
        <charset val="238"/>
      </rPr>
      <t xml:space="preserve"> 19-22.06.2025 Włocławek </t>
    </r>
  </si>
  <si>
    <r>
      <t xml:space="preserve">Bednarek Anna MPMK juniorów </t>
    </r>
    <r>
      <rPr>
        <b/>
        <sz val="10"/>
        <color indexed="10"/>
        <rFont val="Calibri"/>
        <family val="2"/>
        <charset val="238"/>
      </rPr>
      <t>kobiet</t>
    </r>
    <r>
      <rPr>
        <sz val="10"/>
        <rFont val="Calibri"/>
        <family val="2"/>
        <charset val="238"/>
      </rPr>
      <t xml:space="preserve"> S3A 19-22.06.2025 Włocławek </t>
    </r>
  </si>
  <si>
    <t xml:space="preserve">Dura Helena MPMK juniorów kobiet S3A 19-22.06.2025 Włocławek </t>
  </si>
  <si>
    <t xml:space="preserve">Wróbel Izabela MPMK juniorów kobiet S3A 19-22.06.2025 Włocławek </t>
  </si>
  <si>
    <t xml:space="preserve">Stachnik Artur MPMK juniorów  S3A 19-22.06.2025 Włocławek </t>
  </si>
  <si>
    <t xml:space="preserve">Emilia Wojdyło MPMK seniorów kobiet S3A 19-22.06.2025 Włocławek </t>
  </si>
  <si>
    <r>
      <t xml:space="preserve">Emilia Wojdyło MPMK </t>
    </r>
    <r>
      <rPr>
        <b/>
        <sz val="10"/>
        <rFont val="Calibri"/>
        <family val="2"/>
        <charset val="238"/>
      </rPr>
      <t>seniorów  S3A</t>
    </r>
    <r>
      <rPr>
        <sz val="10"/>
        <rFont val="Calibri"/>
        <family val="2"/>
        <charset val="238"/>
      </rPr>
      <t xml:space="preserve"> 19-22.06.2025 Włocławek </t>
    </r>
  </si>
  <si>
    <t xml:space="preserve">Dura Barbara MPMK juniorów kobiet S1A 19-22.06.2025 Włocławek </t>
  </si>
  <si>
    <t xml:space="preserve">Bednarek Anna MPMK juniorów kobiet S1A 19-22.06.2025 Włocławek </t>
  </si>
  <si>
    <t xml:space="preserve">Dura Helena MPMK juniorów kobiet S1A 19-22.06.2025 Włocławek </t>
  </si>
  <si>
    <r>
      <t>Batora Nadia MPMK</t>
    </r>
    <r>
      <rPr>
        <b/>
        <sz val="10"/>
        <rFont val="Calibri"/>
        <family val="2"/>
        <charset val="238"/>
      </rPr>
      <t xml:space="preserve"> </t>
    </r>
    <r>
      <rPr>
        <sz val="10"/>
        <rFont val="Calibri"/>
        <family val="2"/>
        <charset val="238"/>
      </rPr>
      <t xml:space="preserve">juniorów kobiet S1A 19-22.06.2025 Włocławek </t>
    </r>
  </si>
  <si>
    <t xml:space="preserve">Wróbel Izabela MPMK juniorów kobiet S1A 19-22.06.2025 Włocławek </t>
  </si>
  <si>
    <t xml:space="preserve">Wróbel Izabela MPMK juniorów S1A 19-22.06.2025 Włocławek </t>
  </si>
  <si>
    <t xml:space="preserve">Batora Wikotor MPMK juniorów S1A 19-22.06.2025 Włocławek </t>
  </si>
  <si>
    <t xml:space="preserve">Brzana Mikołaj MPMK juniorów S1A 19-22.06.2025 Włocławek </t>
  </si>
  <si>
    <t xml:space="preserve">Rafał Litwin MPMK juniorów S1A 19-22.06.2025 Włocławek </t>
  </si>
  <si>
    <r>
      <t xml:space="preserve">Żmuda Franciszek MPMK </t>
    </r>
    <r>
      <rPr>
        <b/>
        <sz val="10"/>
        <rFont val="Calibri"/>
        <family val="2"/>
        <charset val="238"/>
      </rPr>
      <t>juniorów</t>
    </r>
    <r>
      <rPr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S1A</t>
    </r>
    <r>
      <rPr>
        <sz val="10"/>
        <rFont val="Calibri"/>
        <family val="2"/>
        <charset val="238"/>
      </rPr>
      <t xml:space="preserve"> 19-22.06.2025 Włocławek </t>
    </r>
  </si>
  <si>
    <t xml:space="preserve">Batora Natalia MPMK seniorów kobiet S1B 19-22.06.2025 Włocławek </t>
  </si>
  <si>
    <t xml:space="preserve">Pasik-Goryczka Renata MPMK seniorów kobiet S1B 19-22.06.2025 Włocławek </t>
  </si>
  <si>
    <t xml:space="preserve">Emilia Wojdyło MPMK seniorów kobiet S1B 19-22.06.2025 Włocławek </t>
  </si>
  <si>
    <t xml:space="preserve">Emilia Wojdyło MPMK seniorów S1B 19-22.06.2025 Włocławek </t>
  </si>
  <si>
    <t xml:space="preserve">Jacob Szewczyk MPMK seniorów S1B 19-22.06.2025 Włocławek </t>
  </si>
  <si>
    <t xml:space="preserve">Alex Sadowy MPMK seniorów S1B 19-22.06.2025 Włocławek </t>
  </si>
  <si>
    <r>
      <t xml:space="preserve">Grzegorz Goryczka MPMK </t>
    </r>
    <r>
      <rPr>
        <b/>
        <sz val="10"/>
        <rFont val="Calibri"/>
        <family val="2"/>
        <charset val="238"/>
      </rPr>
      <t>seniorów S1B</t>
    </r>
    <r>
      <rPr>
        <sz val="10"/>
        <rFont val="Calibri"/>
        <family val="2"/>
        <charset val="238"/>
      </rPr>
      <t xml:space="preserve"> 19-22.06.2025 Włocławek </t>
    </r>
  </si>
  <si>
    <r>
      <t xml:space="preserve">Szymon Mikuła MŚMK juniorów </t>
    </r>
    <r>
      <rPr>
        <b/>
        <sz val="10"/>
        <rFont val="Calibri"/>
        <family val="2"/>
        <charset val="238"/>
      </rPr>
      <t>S7</t>
    </r>
    <r>
      <rPr>
        <sz val="10"/>
        <rFont val="Calibri"/>
        <family val="2"/>
        <charset val="238"/>
      </rPr>
      <t xml:space="preserve"> 23-28.08.2025 Zrenjanin Serbia druż.</t>
    </r>
  </si>
  <si>
    <r>
      <t xml:space="preserve">Franciszek Żmuda MŚMK juniorów </t>
    </r>
    <r>
      <rPr>
        <b/>
        <sz val="10"/>
        <rFont val="Calibri"/>
        <family val="2"/>
        <charset val="238"/>
      </rPr>
      <t>S7</t>
    </r>
    <r>
      <rPr>
        <sz val="10"/>
        <rFont val="Calibri"/>
        <family val="2"/>
        <charset val="238"/>
      </rPr>
      <t xml:space="preserve"> 23-28.08.2025 Zrenjanin Serbia druż.</t>
    </r>
  </si>
  <si>
    <r>
      <t xml:space="preserve">Jacob Szewczyk MŚMK juniorów </t>
    </r>
    <r>
      <rPr>
        <b/>
        <sz val="10"/>
        <rFont val="Calibri"/>
        <family val="2"/>
        <charset val="238"/>
      </rPr>
      <t>S5B</t>
    </r>
    <r>
      <rPr>
        <sz val="10"/>
        <rFont val="Calibri"/>
        <family val="2"/>
        <charset val="238"/>
      </rPr>
      <t xml:space="preserve"> 23-28.08.2025 Zrenjanin Serbia druż.</t>
    </r>
  </si>
  <si>
    <r>
      <t xml:space="preserve">Szymon Mikuła MŚMK juniorów </t>
    </r>
    <r>
      <rPr>
        <b/>
        <sz val="10"/>
        <rFont val="Calibri"/>
        <family val="2"/>
        <charset val="238"/>
      </rPr>
      <t>S5B</t>
    </r>
    <r>
      <rPr>
        <sz val="10"/>
        <rFont val="Calibri"/>
        <family val="2"/>
        <charset val="238"/>
      </rPr>
      <t xml:space="preserve"> 23-28.08.2025 Zrenjanin Serbia druż.</t>
    </r>
  </si>
  <si>
    <r>
      <t xml:space="preserve">Nadia Batora MŚMK juniorów </t>
    </r>
    <r>
      <rPr>
        <b/>
        <sz val="10"/>
        <rFont val="Calibri"/>
        <family val="2"/>
        <charset val="238"/>
      </rPr>
      <t>S5B</t>
    </r>
    <r>
      <rPr>
        <sz val="10"/>
        <rFont val="Calibri"/>
        <family val="2"/>
        <charset val="238"/>
      </rPr>
      <t xml:space="preserve"> 23-28.08.2025 Zrenjanin Serbia druż.</t>
    </r>
  </si>
  <si>
    <r>
      <rPr>
        <b/>
        <sz val="10"/>
        <color indexed="10"/>
        <rFont val="Calibri"/>
        <family val="2"/>
        <charset val="238"/>
      </rPr>
      <t>Jacob SZEWCZYK</t>
    </r>
    <r>
      <rPr>
        <sz val="10"/>
        <rFont val="Calibri"/>
        <family val="2"/>
        <charset val="238"/>
      </rPr>
      <t xml:space="preserve"> MŚMK </t>
    </r>
    <r>
      <rPr>
        <b/>
        <sz val="10"/>
        <rFont val="Calibri"/>
        <family val="2"/>
        <charset val="238"/>
      </rPr>
      <t>juniorów S1A</t>
    </r>
    <r>
      <rPr>
        <sz val="10"/>
        <rFont val="Calibri"/>
        <family val="2"/>
        <charset val="238"/>
      </rPr>
      <t xml:space="preserve"> 23-28.08.2025 Zrenjanin Serbia druż.</t>
    </r>
  </si>
  <si>
    <r>
      <t xml:space="preserve">Franciszek Żmuda MŚMK </t>
    </r>
    <r>
      <rPr>
        <b/>
        <sz val="10"/>
        <rFont val="Calibri"/>
        <family val="2"/>
        <charset val="238"/>
      </rPr>
      <t>juniorów S1A</t>
    </r>
    <r>
      <rPr>
        <sz val="10"/>
        <rFont val="Calibri"/>
        <family val="2"/>
        <charset val="238"/>
      </rPr>
      <t xml:space="preserve"> 23-28.08.2025 Zrenjanin Serbia druż.</t>
    </r>
  </si>
  <si>
    <r>
      <t xml:space="preserve">Eryk Halaburda MŚMK seniorów </t>
    </r>
    <r>
      <rPr>
        <b/>
        <sz val="10"/>
        <rFont val="Calibri"/>
        <family val="2"/>
        <charset val="238"/>
      </rPr>
      <t>S8P</t>
    </r>
    <r>
      <rPr>
        <sz val="10"/>
        <rFont val="Calibri"/>
        <family val="2"/>
        <charset val="238"/>
      </rPr>
      <t xml:space="preserve"> 23-28.08.2025 Zrenjanin Serbia druż..</t>
    </r>
  </si>
  <si>
    <r>
      <t>Emilia Wojdyło MŚMK seniorów</t>
    </r>
    <r>
      <rPr>
        <b/>
        <sz val="10"/>
        <rFont val="Calibri"/>
        <family val="2"/>
        <charset val="238"/>
      </rPr>
      <t xml:space="preserve"> S8P</t>
    </r>
    <r>
      <rPr>
        <sz val="10"/>
        <rFont val="Calibri"/>
        <family val="2"/>
        <charset val="238"/>
      </rPr>
      <t xml:space="preserve"> 23-28.08.2025 Zrenjanin Serbia druż.</t>
    </r>
  </si>
  <si>
    <r>
      <t xml:space="preserve">Grzegorz Goryczka MŚMK seniorów </t>
    </r>
    <r>
      <rPr>
        <b/>
        <sz val="10"/>
        <rFont val="Calibri"/>
        <family val="2"/>
        <charset val="238"/>
      </rPr>
      <t>S6A</t>
    </r>
    <r>
      <rPr>
        <sz val="10"/>
        <rFont val="Calibri"/>
        <family val="2"/>
        <charset val="238"/>
      </rPr>
      <t xml:space="preserve"> 23-28.08.2025 Zrenjanin Serbia druż.</t>
    </r>
  </si>
  <si>
    <r>
      <t xml:space="preserve">Renata Pasik-Goryczka MŚMK seniorów </t>
    </r>
    <r>
      <rPr>
        <b/>
        <sz val="10"/>
        <rFont val="Calibri"/>
        <family val="2"/>
        <charset val="238"/>
      </rPr>
      <t>S5C</t>
    </r>
    <r>
      <rPr>
        <sz val="10"/>
        <rFont val="Calibri"/>
        <family val="2"/>
        <charset val="238"/>
      </rPr>
      <t xml:space="preserve"> 23-28.08.2025 Zrenjanin Serbia druż.</t>
    </r>
  </si>
  <si>
    <r>
      <t xml:space="preserve">Wojciech Koszelski MŚMK seniorów </t>
    </r>
    <r>
      <rPr>
        <b/>
        <sz val="10"/>
        <rFont val="Calibri"/>
        <family val="2"/>
        <charset val="238"/>
      </rPr>
      <t>S8P</t>
    </r>
    <r>
      <rPr>
        <sz val="10"/>
        <rFont val="Calibri"/>
        <family val="2"/>
        <charset val="238"/>
      </rPr>
      <t xml:space="preserve"> 23-28.08.2025 Zrenjanin Serbia druż.</t>
    </r>
  </si>
  <si>
    <r>
      <t xml:space="preserve">Grzegorz Goryczka MŚMK seniorów </t>
    </r>
    <r>
      <rPr>
        <b/>
        <sz val="10"/>
        <rFont val="Calibri"/>
        <family val="2"/>
        <charset val="238"/>
      </rPr>
      <t>S5C</t>
    </r>
    <r>
      <rPr>
        <sz val="10"/>
        <rFont val="Calibri"/>
        <family val="2"/>
        <charset val="238"/>
      </rPr>
      <t xml:space="preserve"> 23-28.08.2025 Zrenjanin Serbia druż.</t>
    </r>
  </si>
  <si>
    <r>
      <t>Renata Pasik-Goryczka MŚMK seniorów</t>
    </r>
    <r>
      <rPr>
        <b/>
        <sz val="10"/>
        <rFont val="Calibri"/>
        <family val="2"/>
        <charset val="238"/>
      </rPr>
      <t xml:space="preserve"> S1B</t>
    </r>
    <r>
      <rPr>
        <sz val="10"/>
        <rFont val="Calibri"/>
        <family val="2"/>
        <charset val="238"/>
      </rPr>
      <t xml:space="preserve"> 23-28.08.2025 Zrenjanin Serbia druż.</t>
    </r>
  </si>
  <si>
    <r>
      <t xml:space="preserve">Kacper Krempa MŚMK seniorów </t>
    </r>
    <r>
      <rPr>
        <b/>
        <sz val="10"/>
        <rFont val="Calibri"/>
        <family val="2"/>
        <charset val="238"/>
      </rPr>
      <t>S1B</t>
    </r>
    <r>
      <rPr>
        <sz val="10"/>
        <rFont val="Calibri"/>
        <family val="2"/>
        <charset val="238"/>
      </rPr>
      <t xml:space="preserve"> 23-28.08.2025 Zrenjanin Serbia druż.</t>
    </r>
  </si>
  <si>
    <r>
      <t xml:space="preserve">Nadia Batora MŚMK </t>
    </r>
    <r>
      <rPr>
        <b/>
        <sz val="10"/>
        <rFont val="Calibri"/>
        <family val="2"/>
        <charset val="238"/>
      </rPr>
      <t>juniorów S1A</t>
    </r>
    <r>
      <rPr>
        <sz val="10"/>
        <rFont val="Calibri"/>
        <family val="2"/>
        <charset val="238"/>
      </rPr>
      <t xml:space="preserve"> 23-28.08.2025 Zrenjanin Serbia druż.</t>
    </r>
  </si>
  <si>
    <t>Nadia Batora MŚMK juniorów S7 23-28.08.2025 Zrenjanin Serbia indyw.</t>
  </si>
  <si>
    <t>Szymon Mikuła MŚMK juniorów S7 23-28.08.2025 Zrenjanin Serbia indyw.</t>
  </si>
  <si>
    <t>Franciszek Żmuda MŚMK juniorów S7 23-28.08.2025 Zrenjanin Serbia indyw.</t>
  </si>
  <si>
    <t>Nadia Batora MŚMK juniorów kobiet S1A 23-28.08.2025 Zrenjanin Serbia indyw.</t>
  </si>
  <si>
    <t>Nadia Batora MŚMK juniorów  kobiet S5B 23-28.08.2025 Zrenjanin Serbia indyw.</t>
  </si>
  <si>
    <t>Nadia Batora MŚMK juniorów   S5B 23-28.08.2025 Zrenjanin Serbia indyw.</t>
  </si>
  <si>
    <t>Szymon Mikuła MŚMK juniorów S5B 23-28.08.2025 Zrenjanin Serbia indyw.</t>
  </si>
  <si>
    <t>Nadia Batora MŚMK juniorów S1A 23-28.08.2025 Zrenjanin Serbia indyw.</t>
  </si>
  <si>
    <t>Franciszek Żmuda MŚMK juniorów S1A 23-28.08.2025 Zrenjanin Serbia indyw.</t>
  </si>
  <si>
    <r>
      <t xml:space="preserve">Renata Pasik Goryczka MŚMK seniorów </t>
    </r>
    <r>
      <rPr>
        <b/>
        <sz val="10"/>
        <rFont val="Calibri"/>
        <family val="2"/>
        <charset val="238"/>
      </rPr>
      <t>kobiet S7</t>
    </r>
    <r>
      <rPr>
        <sz val="10"/>
        <rFont val="Calibri"/>
        <family val="2"/>
        <charset val="238"/>
      </rPr>
      <t xml:space="preserve"> 23-28.08.2025 Zrenjanin Serbia indyw.</t>
    </r>
  </si>
  <si>
    <r>
      <t xml:space="preserve">Renata Pasik Goryczka MŚMK seniorów </t>
    </r>
    <r>
      <rPr>
        <b/>
        <sz val="10"/>
        <rFont val="Calibri"/>
        <family val="2"/>
        <charset val="238"/>
      </rPr>
      <t>S1B</t>
    </r>
    <r>
      <rPr>
        <sz val="10"/>
        <rFont val="Calibri"/>
        <family val="2"/>
        <charset val="238"/>
      </rPr>
      <t xml:space="preserve"> 23-28.08.2025 Zrenjanin Serbia indyw.</t>
    </r>
  </si>
  <si>
    <r>
      <t xml:space="preserve">Renata Pasik Goryczka MŚMK seniorów </t>
    </r>
    <r>
      <rPr>
        <b/>
        <sz val="10"/>
        <rFont val="Calibri"/>
        <family val="2"/>
        <charset val="238"/>
      </rPr>
      <t>S7</t>
    </r>
    <r>
      <rPr>
        <sz val="10"/>
        <rFont val="Calibri"/>
        <family val="2"/>
        <charset val="238"/>
      </rPr>
      <t xml:space="preserve"> 23-28.08.2025 Zrenjanin Serbia indywidualnie</t>
    </r>
  </si>
  <si>
    <r>
      <t xml:space="preserve">Renata Pasik Goryczka MśMK seniorów </t>
    </r>
    <r>
      <rPr>
        <b/>
        <sz val="10"/>
        <rFont val="Calibri"/>
        <family val="2"/>
        <charset val="238"/>
      </rPr>
      <t>kobiet S1B</t>
    </r>
    <r>
      <rPr>
        <sz val="10"/>
        <rFont val="Calibri"/>
        <family val="2"/>
        <charset val="238"/>
      </rPr>
      <t xml:space="preserve"> 23-28.08.2025 Zrenjanin Serbia indyw.</t>
    </r>
  </si>
  <si>
    <t>SAUT LEONARDO i nr Licencji KS nr 4/25</t>
  </si>
  <si>
    <r>
      <t>Zawody klubowe, międzyklubowe, regionalne, itp. – ujęte w Kalendarzu KS dla młodzików            i juniorów młodszych (</t>
    </r>
    <r>
      <rPr>
        <b/>
        <sz val="10"/>
        <color indexed="60"/>
        <rFont val="Calibri"/>
        <family val="2"/>
        <charset val="238"/>
      </rPr>
      <t>F1N/M</t>
    </r>
    <r>
      <rPr>
        <sz val="10"/>
        <color indexed="60"/>
        <rFont val="Calibri"/>
        <family val="2"/>
        <charset val="238"/>
      </rPr>
      <t xml:space="preserve">, </t>
    </r>
    <r>
      <rPr>
        <b/>
        <sz val="10"/>
        <color indexed="60"/>
        <rFont val="Calibri"/>
        <family val="2"/>
        <charset val="238"/>
      </rPr>
      <t>Latawcowe</t>
    </r>
    <r>
      <rPr>
        <b/>
        <sz val="10"/>
        <rFont val="Calibri"/>
        <family val="2"/>
        <charset val="238"/>
      </rPr>
      <t xml:space="preserve">, </t>
    </r>
    <r>
      <rPr>
        <b/>
        <sz val="10"/>
        <color indexed="60"/>
        <rFont val="Calibri"/>
        <family val="2"/>
        <charset val="238"/>
      </rPr>
      <t>Balonowe</t>
    </r>
    <r>
      <rPr>
        <sz val="10"/>
        <rFont val="Calibri"/>
        <family val="2"/>
        <charset val="238"/>
      </rPr>
      <t>)</t>
    </r>
  </si>
  <si>
    <t>Julia Stawkowska (MPJM, Gliwice, 14-15.06.2025) S6a</t>
  </si>
  <si>
    <t>Karol Żurek (MPJM, Gliwice, 14-15.06.2025) F3j/m</t>
  </si>
  <si>
    <t>Wojciech Gawłowicz (MPJM, Gliwice, 14-15.06.2025) F3j/m</t>
  </si>
  <si>
    <t>Adam Matras (MPJM, Gliwice, 14-15.06.2025) P30</t>
  </si>
  <si>
    <r>
      <t xml:space="preserve">Filip Badylak  |  </t>
    </r>
    <r>
      <rPr>
        <b/>
        <sz val="10"/>
        <color indexed="60"/>
        <rFont val="Calibri"/>
        <family val="2"/>
        <charset val="238"/>
      </rPr>
      <t>kk. Pucharu Polski F1Q</t>
    </r>
  </si>
  <si>
    <t>Natalia Kopciuch (MP, Tuszów Narodowy, 13-14.09.2025) F3k/kobieta</t>
  </si>
  <si>
    <t>Mateusz Ptaszek (MP, Tuszów Narodowy, 13-14.09.2025) F3k/senior</t>
  </si>
  <si>
    <t>Franciszek Krzyk (MP, Włocławek, 19-22.06.2025) S7/junior</t>
  </si>
  <si>
    <r>
      <t xml:space="preserve">Natalia Kopciuch (MP </t>
    </r>
    <r>
      <rPr>
        <b/>
        <sz val="10"/>
        <color indexed="60"/>
        <rFont val="Calibri"/>
        <family val="2"/>
        <charset val="238"/>
      </rPr>
      <t>S7 Senior kobiety</t>
    </r>
    <r>
      <rPr>
        <sz val="10"/>
        <rFont val="Calibri"/>
        <family val="2"/>
        <charset val="238"/>
      </rPr>
      <t>, Włocławek, 19-22.06.2025)</t>
    </r>
  </si>
  <si>
    <r>
      <t xml:space="preserve">Kinga Maj-Kopciuch (MP </t>
    </r>
    <r>
      <rPr>
        <b/>
        <sz val="10"/>
        <color indexed="60"/>
        <rFont val="Calibri"/>
        <family val="2"/>
        <charset val="238"/>
      </rPr>
      <t>S7 Senior kobiety</t>
    </r>
    <r>
      <rPr>
        <sz val="10"/>
        <rFont val="Calibri"/>
        <family val="2"/>
        <charset val="238"/>
      </rPr>
      <t>, Włocławek, 19-22.06.2025)</t>
    </r>
  </si>
  <si>
    <t>Mateusz Dyba  (MP, Włocławek, 19-22.06.2025) S7/senior</t>
  </si>
  <si>
    <t>Michał Filas (MP, Włocławek, 19-22.06.2025) S7/senior</t>
  </si>
  <si>
    <t>Kinga Maj-Kopciuch (MP, Włocławek, 19-22.06.2025) S5c/kobieta</t>
  </si>
  <si>
    <t>Natalia Kopciuch (MP, Włocławek, 19-22.06.2025) S5c/kobieta</t>
  </si>
  <si>
    <t>Natalia Kopciuch (MP, Włocławek, 19-22.06.2025) S5c/senior</t>
  </si>
  <si>
    <t>Michał Filas (MP, Włocławek, 19-22.06.2025) S5c/senior</t>
  </si>
  <si>
    <t>Mateusz Dyba  (MP, Włocławek, 19-22.06.2025) S5c/senior</t>
  </si>
  <si>
    <t>Julia Stawkowska  (MP, Włocławek, 19-22.06.2025) S9a/junior kobieta</t>
  </si>
  <si>
    <t>Franciszek Krzyk Junior  (MP, Włocławek, 19-22.06.2025) S9a/junior</t>
  </si>
  <si>
    <t>Aleksander Rozciszewski (MP, Włocławek, 19-22.06.2025) S9a/junior</t>
  </si>
  <si>
    <r>
      <t xml:space="preserve">Natalia Kopciuch (MP </t>
    </r>
    <r>
      <rPr>
        <b/>
        <sz val="10"/>
        <color indexed="60"/>
        <rFont val="Calibri"/>
        <family val="2"/>
        <charset val="238"/>
      </rPr>
      <t>S9A Senior kobiety</t>
    </r>
    <r>
      <rPr>
        <sz val="10"/>
        <rFont val="Calibri"/>
        <family val="2"/>
        <charset val="238"/>
      </rPr>
      <t>, Włocławek, 19-22.06.2025)</t>
    </r>
  </si>
  <si>
    <r>
      <t xml:space="preserve">Kinga Maj-Kopciuch (MP </t>
    </r>
    <r>
      <rPr>
        <b/>
        <sz val="10"/>
        <color indexed="60"/>
        <rFont val="Calibri"/>
        <family val="2"/>
        <charset val="238"/>
      </rPr>
      <t>S9A Senior kobieta</t>
    </r>
    <r>
      <rPr>
        <sz val="10"/>
        <rFont val="Calibri"/>
        <family val="2"/>
        <charset val="238"/>
      </rPr>
      <t>, Włocławek, 19-22.06.2025)</t>
    </r>
  </si>
  <si>
    <t>Michał Filas (MP, Włocławek, 19-22.06.2025) S9a/senior</t>
  </si>
  <si>
    <t>Michał Filas (MP, Włocławek, 19-22.06.2025) S8p/senior</t>
  </si>
  <si>
    <t>Julia Stawkowska  (MP, Włocławek, 19-22.06.2025) S6a/junior kobieta</t>
  </si>
  <si>
    <t>Aleksander Rozciszewski (MP, Włocławek, 19-22.06.2025) S6a/junior</t>
  </si>
  <si>
    <t xml:space="preserve">Julia Stawkowska  (MP, Włocławek, 19-22.06.2025) S6a/junior </t>
  </si>
  <si>
    <t>Natalia Kopciuch (MP, Włocławek, 19-22.06.2025) S6a/kobiety</t>
  </si>
  <si>
    <t>Kinga Maj-Kopciuch (MP, Włocławek, 19-22.06.2025) S6a/kobieta</t>
  </si>
  <si>
    <t>Krzysztof Przybytek (MP, Włocławek, 19-22.06.2025) S6a/senior</t>
  </si>
  <si>
    <t>Kinga Maj-Kopciuch (MP, Włocławek, 19-22.06.2025) S6a/senior</t>
  </si>
  <si>
    <t>Mateusz Dyba  (MP, Włocławek, 19-22.06.2025) S6a/senior</t>
  </si>
  <si>
    <t>Julia Stawkowska  (MP, Włocławek, 19-22.06.2025) S4a/junior kobieta</t>
  </si>
  <si>
    <t>Franciszek Krzyk Junior  (MP, Włocławek, 19-22.06.2025) S4a/junior</t>
  </si>
  <si>
    <t>Aleksander Rozciszewski (MP, Włocławek, 19-22.06.2025) S4a/junior</t>
  </si>
  <si>
    <t>Natalia Kopciuch (MP, Włocławek, 19-22.06.2025) S4a/kobiety</t>
  </si>
  <si>
    <t>Kinga Maj-Kopciuch (MP, Włocławek, 19-22.06.2025) S4a/kobiety</t>
  </si>
  <si>
    <t>Krzysztof Przybytek (MP, Włocławek, 19-22.06.2025) S4a/senior</t>
  </si>
  <si>
    <t>Michał Filas (MP, Włocławek, 19-22.06.2025) S4a/senior</t>
  </si>
  <si>
    <t>Julia Stawkowska  (MP, Włocławek, 19-22.06.2025) S3a/junior kobieta</t>
  </si>
  <si>
    <t>Stanisław Stukowski (MP, Włocławek, 19-22.06.2025) S3a/junior</t>
  </si>
  <si>
    <t>Aleksander Rozciszewski (MP, Włocławek, 19-22.06.2025) S3a/junior</t>
  </si>
  <si>
    <t>Kinga Maj-Kopciuch (MP, Włocławek, 19-22.06.2025) S3a/kobiety</t>
  </si>
  <si>
    <t>Natalia Kopciuch (MP, Włocławek, 19-22.06.2025) S3a/kobiety</t>
  </si>
  <si>
    <t>Michał Filas (MP, Włocławek, 19-22.06.2025) S3a/senior</t>
  </si>
  <si>
    <t>Natalia Kopciuch (MP, Włocławek, 19-22.06.2025) S3a/senior</t>
  </si>
  <si>
    <t>Krzysztof Przybytek (MP, Włocławek, 19-22.06.2025) S3a/senior</t>
  </si>
  <si>
    <t>Franciszek Krzyk Junior  (MP, Włocławek, 19-22.06.2025) S1a/junior</t>
  </si>
  <si>
    <t>Natalia Kopciuch (MP, Włocławek, 19-22.06.2025) S1b/kobiety</t>
  </si>
  <si>
    <t>Kinga Maj-Kopciuch (MP, Włocławek, 19-22.06.2025) S1b/kobiety</t>
  </si>
  <si>
    <t>Michał Filas (MP, Włocławek, 19-22.06.2025) S1b/senior</t>
  </si>
  <si>
    <t>Filip Badylak (MP F1Q, Kietrz, 30.08.2025)</t>
  </si>
  <si>
    <r>
      <t xml:space="preserve">Natalia Kopciuch (ME </t>
    </r>
    <r>
      <rPr>
        <b/>
        <sz val="10"/>
        <color indexed="60"/>
        <rFont val="Calibri"/>
        <family val="2"/>
        <charset val="238"/>
      </rPr>
      <t>S9A Senior</t>
    </r>
    <r>
      <rPr>
        <sz val="10"/>
        <rFont val="Calibri"/>
        <family val="2"/>
        <charset val="238"/>
      </rPr>
      <t>, Zrenjanin, 23-28.08.2025)</t>
    </r>
  </si>
  <si>
    <r>
      <t xml:space="preserve">Krzysztof Przybytek (ME </t>
    </r>
    <r>
      <rPr>
        <b/>
        <sz val="10"/>
        <color indexed="60"/>
        <rFont val="Calibri"/>
        <family val="2"/>
        <charset val="238"/>
      </rPr>
      <t>S9A Senior</t>
    </r>
    <r>
      <rPr>
        <sz val="10"/>
        <rFont val="Calibri"/>
        <family val="2"/>
        <charset val="238"/>
      </rPr>
      <t>, Zrenjanin, 23-28.08.2025)</t>
    </r>
  </si>
  <si>
    <r>
      <t xml:space="preserve">Michał Filas (ME </t>
    </r>
    <r>
      <rPr>
        <b/>
        <sz val="10"/>
        <color indexed="60"/>
        <rFont val="Calibri"/>
        <family val="2"/>
        <charset val="238"/>
      </rPr>
      <t>S9A Senior</t>
    </r>
    <r>
      <rPr>
        <sz val="10"/>
        <rFont val="Calibri"/>
        <family val="2"/>
        <charset val="238"/>
      </rPr>
      <t>, Zrenjanin, 23-28.08.2025)</t>
    </r>
  </si>
  <si>
    <t>Kinga Maj-Kopciuch (ME S6A Senior, Zrenjanin, 23-28.08.2025)</t>
  </si>
  <si>
    <r>
      <t xml:space="preserve">Krzysztof Przybytek (ME </t>
    </r>
    <r>
      <rPr>
        <b/>
        <sz val="10"/>
        <color indexed="60"/>
        <rFont val="Calibri"/>
        <family val="2"/>
        <charset val="238"/>
      </rPr>
      <t>S6A Senior</t>
    </r>
    <r>
      <rPr>
        <sz val="10"/>
        <rFont val="Calibri"/>
        <family val="2"/>
        <charset val="238"/>
      </rPr>
      <t>, Zrenjanin, 23-28.08.2025)</t>
    </r>
  </si>
  <si>
    <r>
      <t xml:space="preserve">Michał Filas (ME </t>
    </r>
    <r>
      <rPr>
        <b/>
        <sz val="10"/>
        <color indexed="60"/>
        <rFont val="Calibri"/>
        <family val="2"/>
        <charset val="238"/>
      </rPr>
      <t>S5C Senior</t>
    </r>
    <r>
      <rPr>
        <sz val="10"/>
        <rFont val="Calibri"/>
        <family val="2"/>
        <charset val="238"/>
      </rPr>
      <t>, Zrenjanin, 23-28.08.2025)</t>
    </r>
  </si>
  <si>
    <r>
      <t>Franciszek Krzyk  (</t>
    </r>
    <r>
      <rPr>
        <sz val="10"/>
        <color indexed="60"/>
        <rFont val="Calibri"/>
        <family val="2"/>
        <charset val="238"/>
      </rPr>
      <t>klasyfikacja końcowa Pucharu Świata S7</t>
    </r>
    <r>
      <rPr>
        <sz val="10"/>
        <rFont val="Calibri"/>
        <family val="2"/>
        <charset val="238"/>
      </rPr>
      <t>)</t>
    </r>
  </si>
  <si>
    <r>
      <t xml:space="preserve">Julia Stawkowska  (ME </t>
    </r>
    <r>
      <rPr>
        <b/>
        <sz val="10"/>
        <color indexed="60"/>
        <rFont val="Calibri"/>
        <family val="2"/>
        <charset val="238"/>
      </rPr>
      <t>S9A Junior</t>
    </r>
    <r>
      <rPr>
        <sz val="10"/>
        <rFont val="Calibri"/>
        <family val="2"/>
        <charset val="238"/>
      </rPr>
      <t xml:space="preserve">, Zrenjanin, 23-28.08.2025) </t>
    </r>
  </si>
  <si>
    <r>
      <t xml:space="preserve">Julia Stawkowska  (ME </t>
    </r>
    <r>
      <rPr>
        <b/>
        <sz val="10"/>
        <color indexed="60"/>
        <rFont val="Calibri"/>
        <family val="2"/>
        <charset val="238"/>
      </rPr>
      <t>S9A Junior kobiety</t>
    </r>
    <r>
      <rPr>
        <sz val="10"/>
        <rFont val="Calibri"/>
        <family val="2"/>
        <charset val="238"/>
      </rPr>
      <t>, Zrenjanin, 23-28.08.2025)</t>
    </r>
  </si>
  <si>
    <r>
      <t xml:space="preserve">Franciszek Krzyk (ME </t>
    </r>
    <r>
      <rPr>
        <b/>
        <sz val="10"/>
        <color indexed="60"/>
        <rFont val="Calibri"/>
        <family val="2"/>
        <charset val="238"/>
      </rPr>
      <t>S4A Junior</t>
    </r>
    <r>
      <rPr>
        <sz val="10"/>
        <rFont val="Calibri"/>
        <family val="2"/>
        <charset val="238"/>
      </rPr>
      <t>, Zrenjanin, 23-28.08.2025)</t>
    </r>
  </si>
  <si>
    <r>
      <t xml:space="preserve">Julia Stawkowska (ME </t>
    </r>
    <r>
      <rPr>
        <b/>
        <sz val="10"/>
        <color indexed="60"/>
        <rFont val="Calibri"/>
        <family val="2"/>
        <charset val="238"/>
      </rPr>
      <t>S3A Junior kobiety</t>
    </r>
    <r>
      <rPr>
        <sz val="10"/>
        <rFont val="Calibri"/>
        <family val="2"/>
        <charset val="238"/>
      </rPr>
      <t>, Zrenjanin, 23-28.08.2025)</t>
    </r>
  </si>
  <si>
    <r>
      <t xml:space="preserve">Natalia Kopciuch (ME </t>
    </r>
    <r>
      <rPr>
        <b/>
        <sz val="10"/>
        <color indexed="60"/>
        <rFont val="Calibri"/>
        <family val="2"/>
        <charset val="238"/>
      </rPr>
      <t>S9A Senior kobiety</t>
    </r>
    <r>
      <rPr>
        <sz val="10"/>
        <rFont val="Calibri"/>
        <family val="2"/>
        <charset val="238"/>
      </rPr>
      <t>, Zrenjanin, 23-28.08.2025)</t>
    </r>
  </si>
  <si>
    <r>
      <t xml:space="preserve">Kinga Maj-Kopciuch (ME </t>
    </r>
    <r>
      <rPr>
        <b/>
        <sz val="10"/>
        <color indexed="60"/>
        <rFont val="Calibri"/>
        <family val="2"/>
        <charset val="238"/>
      </rPr>
      <t>S4A Senior kobiety</t>
    </r>
    <r>
      <rPr>
        <sz val="10"/>
        <rFont val="Calibri"/>
        <family val="2"/>
        <charset val="238"/>
      </rPr>
      <t>, Zrenjanin, 23-28.08.2025)</t>
    </r>
  </si>
  <si>
    <t>MTSR Sowiniec, Lic. Nr 18/25</t>
  </si>
  <si>
    <t>Mistrzostwa Molski F1 Std</t>
  </si>
  <si>
    <r>
      <t xml:space="preserve">Mistrzostwa Polski : MP  F1ABPQ Juniorów, </t>
    </r>
    <r>
      <rPr>
        <strike/>
        <sz val="10"/>
        <color rgb="FFFF0000"/>
        <rFont val="Calibri"/>
        <family val="2"/>
        <charset val="238"/>
      </rPr>
      <t xml:space="preserve">MP F1 Std. </t>
    </r>
  </si>
  <si>
    <t>Grzegorz Pawlak – kk. Pucharu Polski F1A Std</t>
  </si>
  <si>
    <r>
      <t xml:space="preserve">Zawody do Pucharu Polski </t>
    </r>
    <r>
      <rPr>
        <b/>
        <sz val="10"/>
        <color rgb="FFFF0000"/>
        <rFont val="Calibri"/>
        <family val="2"/>
        <charset val="238"/>
      </rPr>
      <t>F4C i F4H  |  Mem. H. Jerzyka i P. Idczaka</t>
    </r>
    <r>
      <rPr>
        <sz val="10"/>
        <rFont val="Calibri"/>
        <family val="2"/>
        <charset val="238"/>
      </rPr>
      <t xml:space="preserve">, </t>
    </r>
    <r>
      <rPr>
        <b/>
        <sz val="10"/>
        <color rgb="FFFF0000"/>
        <rFont val="Calibri"/>
        <family val="2"/>
        <charset val="238"/>
      </rPr>
      <t>5-8 czerwca</t>
    </r>
  </si>
  <si>
    <r>
      <t xml:space="preserve">Zawody do Pucharu Polski </t>
    </r>
    <r>
      <rPr>
        <b/>
        <sz val="10"/>
        <color rgb="FFFF0000"/>
        <rFont val="Calibri"/>
        <family val="2"/>
        <charset val="238"/>
      </rPr>
      <t>F1ABCQ  |  Kietrz, 4-5.10.2025</t>
    </r>
  </si>
  <si>
    <r>
      <t xml:space="preserve">Zawody do Pucharu Polski  | </t>
    </r>
    <r>
      <rPr>
        <b/>
        <sz val="10"/>
        <color rgb="FFFF0000"/>
        <rFont val="Calibri"/>
        <family val="2"/>
        <charset val="238"/>
      </rPr>
      <t xml:space="preserve"> F1N/M i F1N, Hrubieszów, 01.03.2025</t>
    </r>
  </si>
  <si>
    <t>Zgrupowanie / Konsultacje KN (Ceremonia dla medalistów PŚ oraz Odprawa roczna - Bogdan Wierzba, Aeromodelklub)</t>
  </si>
  <si>
    <t>Aeroklub "ORLĄT" w Dęblinie - 50/25</t>
  </si>
  <si>
    <t>Aeroklub Białostocki - 43/25</t>
  </si>
  <si>
    <t>Aeroklub Bielsko-Bialski - 10/25</t>
  </si>
  <si>
    <t>Aeroklub Bydgoski - 16/25</t>
  </si>
  <si>
    <t>Aeroklub Częstochowski - 37/25</t>
  </si>
  <si>
    <t>Aeroklub Gdański - 44/25</t>
  </si>
  <si>
    <t>Aeroklub Jeleniogórski - 39/25</t>
  </si>
  <si>
    <t>Aeroklub Krakowski - 40/25</t>
  </si>
  <si>
    <t>Aeroklub Kujawski - 52/25</t>
  </si>
  <si>
    <t>Aeroklub Lubelski w Radawcu - 73/25</t>
  </si>
  <si>
    <t>Aeroklub Nadwiślański - 1/25</t>
  </si>
  <si>
    <t>Aeroklub Nowy Targ - 13/25</t>
  </si>
  <si>
    <t>Aeroklub Podhalański - 38/25</t>
  </si>
  <si>
    <t>Aeroklub Pomorski - 8/25</t>
  </si>
  <si>
    <t>Aeroklub Radomski - 49/25</t>
  </si>
  <si>
    <t>Aeroklub Rzeszowski - 45/25</t>
  </si>
  <si>
    <t>Aeroklub Szczeciński - 5/25</t>
  </si>
  <si>
    <t>Aeroklub Tuszowski - 80/25</t>
  </si>
  <si>
    <t>CL - Aeroklub Kazimierz Biskupi - 17/25</t>
  </si>
  <si>
    <t>Aeroklub Włocławski - 71/25</t>
  </si>
  <si>
    <t>Aeroklub Zagłębia Miedziowego - 14/25</t>
  </si>
  <si>
    <t>Aeroklub Ziemi Lubuskiej - 36/25</t>
  </si>
  <si>
    <t>Aeroklub Ziemi Pilskiej - 33/25</t>
  </si>
  <si>
    <t>Aeroklub Ziemi Piotrkowskiej - 85/25</t>
  </si>
  <si>
    <t>Aeroklub Ziemi Zamojskiej - 53/25</t>
  </si>
  <si>
    <t>Fundacja Lotnisko Leszno - 63/25</t>
  </si>
  <si>
    <t>Miejskie Centrum Sportu Chrzanów - 24/25</t>
  </si>
  <si>
    <t>Klub Modelarski w Kętrzynie - 3/25</t>
  </si>
  <si>
    <t>Lotniczy Klub Sportowy "ZEFIR" - 42/25</t>
  </si>
  <si>
    <t>MTS w Kwidzynie - 9/25</t>
  </si>
  <si>
    <t>OSiR Suwałki - 60/25</t>
  </si>
  <si>
    <t>SMO "FENIKS" - 20/25</t>
  </si>
  <si>
    <t>SSM Grudziądz - 29/25</t>
  </si>
  <si>
    <t>Aeroklub Aviator - 86/25</t>
  </si>
  <si>
    <t>46-52</t>
  </si>
  <si>
    <t>32-33</t>
  </si>
  <si>
    <t>34-38</t>
  </si>
  <si>
    <t>39-45</t>
  </si>
  <si>
    <t>29-30</t>
  </si>
  <si>
    <t>27-28</t>
  </si>
  <si>
    <t>Wyniki ogólnopolskiego współzawodnictwa Klubów Sportowych</t>
  </si>
  <si>
    <r>
      <t xml:space="preserve">w modelarstwie lotniczm i kosmicznym za rok </t>
    </r>
    <r>
      <rPr>
        <b/>
        <sz val="20"/>
        <rFont val="Calibri"/>
        <family val="2"/>
        <charset val="238"/>
      </rPr>
      <t>2025</t>
    </r>
    <r>
      <rPr>
        <sz val="20"/>
        <rFont val="Calibri"/>
        <family val="2"/>
        <charset val="238"/>
      </rPr>
      <t xml:space="preserve"> zatwierdzone przez Komisję Modelarską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</si>
</sst>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2" x14ac:knownFonts="1">
    <font>
      <sz val="10"/>
      <name val="Arial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b/>
      <sz val="18"/>
      <name val="Calibri"/>
      <family val="2"/>
      <charset val="238"/>
    </font>
    <font>
      <sz val="16"/>
      <name val="Calibri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sz val="20"/>
      <name val="Arial"/>
      <family val="2"/>
      <charset val="238"/>
    </font>
    <font>
      <b/>
      <sz val="16"/>
      <name val="Calibri"/>
      <family val="2"/>
      <charset val="238"/>
    </font>
    <font>
      <b/>
      <sz val="20"/>
      <name val="Calibri"/>
      <family val="2"/>
      <charset val="238"/>
    </font>
    <font>
      <b/>
      <sz val="11"/>
      <name val="Calibri"/>
      <family val="2"/>
      <charset val="238"/>
    </font>
    <font>
      <sz val="20"/>
      <name val="Calibri"/>
      <family val="2"/>
      <charset val="238"/>
    </font>
    <font>
      <sz val="12"/>
      <name val="Arial"/>
      <family val="2"/>
      <charset val="238"/>
    </font>
    <font>
      <sz val="18"/>
      <name val="Arial"/>
      <family val="2"/>
      <charset val="238"/>
    </font>
    <font>
      <b/>
      <sz val="10"/>
      <name val="Calibri"/>
      <family val="2"/>
      <charset val="238"/>
    </font>
    <font>
      <sz val="12"/>
      <color indexed="10"/>
      <name val="Calibri"/>
      <family val="2"/>
      <charset val="238"/>
    </font>
    <font>
      <sz val="12"/>
      <color indexed="60"/>
      <name val="Calibri"/>
      <family val="2"/>
      <charset val="238"/>
    </font>
    <font>
      <b/>
      <sz val="12"/>
      <color indexed="60"/>
      <name val="Calibri"/>
      <family val="2"/>
      <charset val="238"/>
    </font>
    <font>
      <b/>
      <sz val="11"/>
      <color indexed="60"/>
      <name val="Calibri"/>
      <family val="2"/>
      <charset val="238"/>
    </font>
    <font>
      <sz val="20"/>
      <color indexed="60"/>
      <name val="Calibri"/>
      <family val="2"/>
      <charset val="238"/>
    </font>
    <font>
      <sz val="10"/>
      <color indexed="60"/>
      <name val="Calibri"/>
      <family val="2"/>
      <charset val="238"/>
    </font>
    <font>
      <sz val="11"/>
      <color indexed="60"/>
      <name val="Calibri"/>
      <family val="2"/>
      <charset val="238"/>
    </font>
    <font>
      <sz val="9"/>
      <name val="Calibri"/>
      <family val="2"/>
      <charset val="238"/>
    </font>
    <font>
      <b/>
      <sz val="20"/>
      <color indexed="60"/>
      <name val="Calibri"/>
      <family val="2"/>
      <charset val="238"/>
    </font>
    <font>
      <sz val="10"/>
      <color indexed="8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sz val="11"/>
      <color indexed="10"/>
      <name val="Calibri"/>
      <family val="2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C00000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sz val="2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sz val="11"/>
      <color indexed="81"/>
      <name val="Tahoma"/>
      <family val="2"/>
      <charset val="238"/>
    </font>
    <font>
      <sz val="11"/>
      <color indexed="81"/>
      <name val="Tahoma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10"/>
      <color indexed="10"/>
      <name val="Calibri"/>
      <family val="2"/>
      <charset val="238"/>
    </font>
    <font>
      <b/>
      <sz val="10"/>
      <color indexed="60"/>
      <name val="Calibri"/>
      <family val="2"/>
      <charset val="238"/>
    </font>
    <font>
      <b/>
      <sz val="10"/>
      <color rgb="FFC00000"/>
      <name val="Calibri"/>
      <family val="2"/>
      <charset val="238"/>
    </font>
    <font>
      <strike/>
      <sz val="10"/>
      <color rgb="FFC00000"/>
      <name val="Calibri"/>
      <family val="2"/>
      <charset val="238"/>
    </font>
    <font>
      <strike/>
      <sz val="10"/>
      <color indexed="60"/>
      <name val="Calibri"/>
      <family val="2"/>
      <charset val="238"/>
    </font>
    <font>
      <b/>
      <strike/>
      <sz val="10"/>
      <color indexed="60"/>
      <name val="Calibri"/>
      <family val="2"/>
      <charset val="238"/>
    </font>
    <font>
      <b/>
      <sz val="11"/>
      <color indexed="81"/>
      <name val="Tahoma"/>
      <charset val="1"/>
    </font>
    <font>
      <sz val="11"/>
      <color indexed="81"/>
      <name val="Tahoma"/>
      <charset val="1"/>
    </font>
    <font>
      <strike/>
      <sz val="10"/>
      <name val="Calibri"/>
      <family val="2"/>
      <charset val="238"/>
    </font>
    <font>
      <strike/>
      <sz val="10"/>
      <color indexed="10"/>
      <name val="Calibri"/>
      <family val="2"/>
      <charset val="238"/>
    </font>
    <font>
      <sz val="11"/>
      <color indexed="81"/>
      <name val="Calibri"/>
      <family val="2"/>
      <charset val="238"/>
    </font>
    <font>
      <b/>
      <sz val="11"/>
      <color indexed="81"/>
      <name val="Calibri"/>
      <family val="2"/>
      <charset val="238"/>
    </font>
    <font>
      <b/>
      <sz val="11"/>
      <color rgb="FFC00000"/>
      <name val="Calibri"/>
      <family val="2"/>
      <charset val="238"/>
    </font>
    <font>
      <b/>
      <strike/>
      <sz val="10"/>
      <color rgb="FFFF0000"/>
      <name val="Calibri"/>
      <family val="2"/>
      <charset val="238"/>
    </font>
    <font>
      <sz val="9"/>
      <name val="Arial"/>
      <family val="2"/>
      <charset val="238"/>
    </font>
    <font>
      <sz val="26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66FF66"/>
        <bgColor indexed="34"/>
      </patternFill>
    </fill>
    <fill>
      <patternFill patternType="solid">
        <fgColor rgb="FFEBF1DE"/>
        <bgColor indexed="27"/>
      </patternFill>
    </fill>
    <fill>
      <patternFill patternType="solid">
        <fgColor indexed="13"/>
        <bgColor indexed="34"/>
      </patternFill>
    </fill>
    <fill>
      <patternFill patternType="solid">
        <fgColor rgb="FFDCE6F1"/>
        <bgColor indexed="22"/>
      </patternFill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">
    <xf numFmtId="0" fontId="0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9" fillId="8" borderId="1" applyNumberFormat="0" applyAlignment="0" applyProtection="0"/>
    <xf numFmtId="0" fontId="30" fillId="9" borderId="2" applyNumberFormat="0" applyAlignment="0" applyProtection="0"/>
    <xf numFmtId="0" fontId="31" fillId="0" borderId="0" applyNumberFormat="0" applyFill="0" applyBorder="0" applyAlignment="0" applyProtection="0"/>
    <xf numFmtId="0" fontId="32" fillId="0" borderId="4" applyNumberFormat="0" applyFill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5" fillId="10" borderId="1" applyNumberFormat="0" applyAlignment="0" applyProtection="0"/>
    <xf numFmtId="0" fontId="36" fillId="0" borderId="7" applyNumberFormat="0" applyFill="0" applyAlignment="0" applyProtection="0"/>
    <xf numFmtId="0" fontId="8" fillId="0" borderId="0"/>
    <xf numFmtId="0" fontId="27" fillId="0" borderId="0"/>
    <xf numFmtId="0" fontId="27" fillId="11" borderId="8" applyNumberFormat="0" applyAlignment="0" applyProtection="0"/>
    <xf numFmtId="0" fontId="37" fillId="8" borderId="3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285">
    <xf numFmtId="0" fontId="0" fillId="0" borderId="0" xfId="0"/>
    <xf numFmtId="0" fontId="3" fillId="0" borderId="9" xfId="0" applyFont="1" applyBorder="1" applyAlignment="1" applyProtection="1">
      <alignment horizontal="left" vertical="center" wrapText="1" inden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2" fillId="13" borderId="9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left" vertical="center" wrapText="1" indent="1"/>
    </xf>
    <xf numFmtId="0" fontId="2" fillId="13" borderId="9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/>
    </xf>
    <xf numFmtId="0" fontId="17" fillId="13" borderId="9" xfId="0" applyFont="1" applyFill="1" applyBorder="1" applyAlignment="1">
      <alignment horizontal="center" vertical="center" wrapText="1"/>
    </xf>
    <xf numFmtId="0" fontId="17" fillId="13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wrapText="1" indent="1"/>
    </xf>
    <xf numFmtId="0" fontId="0" fillId="0" borderId="0" xfId="0" applyAlignment="1">
      <alignment horizontal="right" vertical="center" indent="1"/>
    </xf>
    <xf numFmtId="0" fontId="6" fillId="0" borderId="0" xfId="0" applyFont="1" applyAlignment="1">
      <alignment horizontal="center" vertical="center" wrapText="1"/>
    </xf>
    <xf numFmtId="0" fontId="2" fillId="14" borderId="9" xfId="0" applyFont="1" applyFill="1" applyBorder="1" applyAlignment="1">
      <alignment horizontal="center" vertical="center"/>
    </xf>
    <xf numFmtId="0" fontId="2" fillId="14" borderId="9" xfId="0" applyFont="1" applyFill="1" applyBorder="1" applyAlignment="1">
      <alignment horizontal="left" vertical="center" wrapText="1" indent="1"/>
    </xf>
    <xf numFmtId="0" fontId="2" fillId="14" borderId="9" xfId="0" applyFont="1" applyFill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 vertical="center" wrapText="1"/>
    </xf>
    <xf numFmtId="0" fontId="13" fillId="14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14" borderId="9" xfId="0" applyFont="1" applyFill="1" applyBorder="1" applyAlignment="1">
      <alignment horizontal="left" vertical="center" wrapText="1" indent="1"/>
    </xf>
    <xf numFmtId="0" fontId="3" fillId="14" borderId="9" xfId="0" applyFont="1" applyFill="1" applyBorder="1" applyAlignment="1">
      <alignment horizontal="center" vertical="center"/>
    </xf>
    <xf numFmtId="0" fontId="17" fillId="15" borderId="9" xfId="0" applyFont="1" applyFill="1" applyBorder="1" applyAlignment="1">
      <alignment horizontal="center" vertical="center" wrapText="1"/>
    </xf>
    <xf numFmtId="1" fontId="0" fillId="0" borderId="0" xfId="0" applyNumberFormat="1"/>
    <xf numFmtId="0" fontId="4" fillId="0" borderId="0" xfId="0" applyFont="1" applyAlignment="1">
      <alignment horizontal="center" vertical="center"/>
    </xf>
    <xf numFmtId="0" fontId="3" fillId="14" borderId="9" xfId="0" applyFont="1" applyFill="1" applyBorder="1" applyAlignment="1">
      <alignment horizontal="left" vertical="center" wrapText="1" indent="1"/>
    </xf>
    <xf numFmtId="0" fontId="17" fillId="14" borderId="9" xfId="0" applyFont="1" applyFill="1" applyBorder="1" applyAlignment="1">
      <alignment horizontal="center" vertical="center"/>
    </xf>
    <xf numFmtId="0" fontId="1" fillId="15" borderId="9" xfId="0" applyFont="1" applyFill="1" applyBorder="1" applyAlignment="1">
      <alignment horizontal="left" vertical="center" wrapText="1" indent="1"/>
    </xf>
    <xf numFmtId="0" fontId="8" fillId="0" borderId="0" xfId="0" applyFont="1"/>
    <xf numFmtId="0" fontId="3" fillId="12" borderId="9" xfId="0" applyFont="1" applyFill="1" applyBorder="1" applyAlignment="1" applyProtection="1">
      <alignment horizontal="center" vertical="center" wrapText="1"/>
      <protection hidden="1"/>
    </xf>
    <xf numFmtId="0" fontId="9" fillId="16" borderId="9" xfId="0" applyFont="1" applyFill="1" applyBorder="1" applyAlignment="1" applyProtection="1">
      <alignment horizontal="center" vertical="center"/>
      <protection hidden="1"/>
    </xf>
    <xf numFmtId="0" fontId="3" fillId="12" borderId="9" xfId="0" applyFont="1" applyFill="1" applyBorder="1" applyAlignment="1" applyProtection="1">
      <alignment horizontal="center" vertical="center"/>
      <protection hidden="1"/>
    </xf>
    <xf numFmtId="0" fontId="9" fillId="12" borderId="9" xfId="0" applyFont="1" applyFill="1" applyBorder="1" applyAlignment="1" applyProtection="1">
      <alignment horizontal="center" vertical="center" wrapText="1"/>
      <protection hidden="1"/>
    </xf>
    <xf numFmtId="0" fontId="2" fillId="12" borderId="9" xfId="0" applyFont="1" applyFill="1" applyBorder="1" applyAlignment="1" applyProtection="1">
      <alignment horizontal="center" vertical="center"/>
      <protection hidden="1"/>
    </xf>
    <xf numFmtId="0" fontId="40" fillId="0" borderId="9" xfId="0" applyFont="1" applyBorder="1" applyAlignment="1">
      <alignment horizontal="center" vertical="center"/>
    </xf>
    <xf numFmtId="0" fontId="17" fillId="0" borderId="9" xfId="0" applyFont="1" applyBorder="1" applyAlignment="1" applyProtection="1">
      <alignment horizontal="center" vertical="center"/>
      <protection locked="0"/>
    </xf>
    <xf numFmtId="0" fontId="3" fillId="17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3" fillId="14" borderId="9" xfId="0" applyFont="1" applyFill="1" applyBorder="1" applyAlignment="1">
      <alignment horizontal="left" vertical="center" wrapText="1" indent="1"/>
    </xf>
    <xf numFmtId="0" fontId="41" fillId="0" borderId="0" xfId="0" applyFont="1" applyAlignment="1">
      <alignment vertical="center"/>
    </xf>
    <xf numFmtId="0" fontId="41" fillId="18" borderId="9" xfId="0" applyFont="1" applyFill="1" applyBorder="1" applyAlignment="1">
      <alignment horizontal="center" vertical="center"/>
    </xf>
    <xf numFmtId="0" fontId="41" fillId="18" borderId="9" xfId="0" applyFont="1" applyFill="1" applyBorder="1" applyAlignment="1">
      <alignment horizontal="center" vertical="center" wrapText="1"/>
    </xf>
    <xf numFmtId="0" fontId="8" fillId="0" borderId="0" xfId="16"/>
    <xf numFmtId="0" fontId="10" fillId="0" borderId="0" xfId="16" applyFont="1" applyAlignment="1">
      <alignment horizontal="center" vertical="center"/>
    </xf>
    <xf numFmtId="0" fontId="2" fillId="13" borderId="9" xfId="16" applyFont="1" applyFill="1" applyBorder="1" applyAlignment="1">
      <alignment horizontal="center" vertical="center"/>
    </xf>
    <xf numFmtId="0" fontId="1" fillId="13" borderId="9" xfId="16" applyFont="1" applyFill="1" applyBorder="1" applyAlignment="1">
      <alignment horizontal="left" vertical="center" wrapText="1" indent="1"/>
    </xf>
    <xf numFmtId="0" fontId="2" fillId="13" borderId="9" xfId="16" applyFont="1" applyFill="1" applyBorder="1" applyAlignment="1">
      <alignment horizontal="center" vertical="center" wrapText="1"/>
    </xf>
    <xf numFmtId="0" fontId="3" fillId="13" borderId="9" xfId="16" applyFont="1" applyFill="1" applyBorder="1" applyAlignment="1">
      <alignment horizontal="center" vertical="center"/>
    </xf>
    <xf numFmtId="0" fontId="3" fillId="0" borderId="9" xfId="16" applyFont="1" applyBorder="1" applyAlignment="1" applyProtection="1">
      <alignment horizontal="left" vertical="center" wrapText="1" indent="1"/>
      <protection locked="0"/>
    </xf>
    <xf numFmtId="0" fontId="17" fillId="13" borderId="9" xfId="16" applyFont="1" applyFill="1" applyBorder="1" applyAlignment="1">
      <alignment horizontal="center" vertical="center" wrapText="1"/>
    </xf>
    <xf numFmtId="0" fontId="3" fillId="0" borderId="9" xfId="16" applyFont="1" applyBorder="1" applyAlignment="1" applyProtection="1">
      <alignment horizontal="center" vertical="center" wrapText="1"/>
      <protection locked="0"/>
    </xf>
    <xf numFmtId="0" fontId="3" fillId="12" borderId="9" xfId="16" applyFont="1" applyFill="1" applyBorder="1" applyAlignment="1" applyProtection="1">
      <alignment horizontal="center" vertical="center" wrapText="1"/>
      <protection hidden="1"/>
    </xf>
    <xf numFmtId="0" fontId="3" fillId="17" borderId="9" xfId="16" applyFont="1" applyFill="1" applyBorder="1" applyAlignment="1">
      <alignment horizontal="center" vertical="center"/>
    </xf>
    <xf numFmtId="0" fontId="9" fillId="16" borderId="9" xfId="16" applyFont="1" applyFill="1" applyBorder="1" applyAlignment="1" applyProtection="1">
      <alignment horizontal="center" vertical="center"/>
      <protection hidden="1"/>
    </xf>
    <xf numFmtId="0" fontId="17" fillId="0" borderId="9" xfId="16" applyFont="1" applyBorder="1" applyAlignment="1" applyProtection="1">
      <alignment horizontal="center" vertical="center"/>
      <protection locked="0"/>
    </xf>
    <xf numFmtId="0" fontId="17" fillId="13" borderId="9" xfId="16" applyFont="1" applyFill="1" applyBorder="1" applyAlignment="1">
      <alignment horizontal="center" vertical="center"/>
    </xf>
    <xf numFmtId="0" fontId="3" fillId="12" borderId="9" xfId="16" applyFont="1" applyFill="1" applyBorder="1" applyAlignment="1" applyProtection="1">
      <alignment horizontal="center" vertical="center"/>
      <protection hidden="1"/>
    </xf>
    <xf numFmtId="0" fontId="3" fillId="0" borderId="9" xfId="16" applyFont="1" applyBorder="1" applyAlignment="1" applyProtection="1">
      <alignment horizontal="center" vertical="center"/>
      <protection locked="0"/>
    </xf>
    <xf numFmtId="0" fontId="9" fillId="12" borderId="9" xfId="16" applyFont="1" applyFill="1" applyBorder="1" applyAlignment="1" applyProtection="1">
      <alignment horizontal="center" vertical="center" wrapText="1"/>
      <protection hidden="1"/>
    </xf>
    <xf numFmtId="0" fontId="5" fillId="0" borderId="0" xfId="16" applyFont="1" applyAlignment="1">
      <alignment horizontal="right" vertical="center" wrapText="1" indent="1"/>
    </xf>
    <xf numFmtId="0" fontId="8" fillId="0" borderId="0" xfId="16" applyAlignment="1">
      <alignment horizontal="right" vertical="center" indent="1"/>
    </xf>
    <xf numFmtId="0" fontId="6" fillId="0" borderId="0" xfId="16" applyFont="1" applyAlignment="1">
      <alignment horizontal="center" vertical="center" wrapText="1"/>
    </xf>
    <xf numFmtId="0" fontId="2" fillId="14" borderId="9" xfId="16" applyFont="1" applyFill="1" applyBorder="1" applyAlignment="1">
      <alignment horizontal="center" vertical="center"/>
    </xf>
    <xf numFmtId="0" fontId="1" fillId="14" borderId="9" xfId="16" applyFont="1" applyFill="1" applyBorder="1" applyAlignment="1">
      <alignment horizontal="left" vertical="center" wrapText="1" indent="1"/>
    </xf>
    <xf numFmtId="0" fontId="2" fillId="14" borderId="9" xfId="16" applyFont="1" applyFill="1" applyBorder="1" applyAlignment="1">
      <alignment horizontal="center" vertical="center" wrapText="1"/>
    </xf>
    <xf numFmtId="0" fontId="2" fillId="15" borderId="9" xfId="16" applyFont="1" applyFill="1" applyBorder="1" applyAlignment="1">
      <alignment horizontal="center" vertical="center" wrapText="1"/>
    </xf>
    <xf numFmtId="0" fontId="2" fillId="14" borderId="9" xfId="16" applyFont="1" applyFill="1" applyBorder="1" applyAlignment="1">
      <alignment horizontal="left" vertical="center" wrapText="1" indent="1"/>
    </xf>
    <xf numFmtId="0" fontId="2" fillId="0" borderId="9" xfId="16" applyFont="1" applyBorder="1" applyAlignment="1" applyProtection="1">
      <alignment horizontal="center" vertical="center"/>
      <protection locked="0"/>
    </xf>
    <xf numFmtId="0" fontId="13" fillId="14" borderId="9" xfId="16" applyFont="1" applyFill="1" applyBorder="1" applyAlignment="1">
      <alignment horizontal="center" vertical="center"/>
    </xf>
    <xf numFmtId="0" fontId="2" fillId="12" borderId="9" xfId="16" applyFont="1" applyFill="1" applyBorder="1" applyAlignment="1" applyProtection="1">
      <alignment horizontal="center" vertical="center"/>
      <protection hidden="1"/>
    </xf>
    <xf numFmtId="0" fontId="13" fillId="14" borderId="9" xfId="16" applyFont="1" applyFill="1" applyBorder="1" applyAlignment="1">
      <alignment horizontal="left" vertical="center" wrapText="1" indent="1"/>
    </xf>
    <xf numFmtId="0" fontId="1" fillId="0" borderId="0" xfId="16" applyFont="1" applyAlignment="1">
      <alignment horizontal="center" vertical="center"/>
    </xf>
    <xf numFmtId="0" fontId="1" fillId="0" borderId="0" xfId="16" applyFont="1" applyAlignment="1">
      <alignment horizontal="left" vertical="center" wrapText="1" indent="1"/>
    </xf>
    <xf numFmtId="0" fontId="5" fillId="0" borderId="0" xfId="16" applyFont="1" applyAlignment="1">
      <alignment horizontal="center" vertical="center"/>
    </xf>
    <xf numFmtId="0" fontId="6" fillId="0" borderId="0" xfId="16" applyFont="1" applyAlignment="1">
      <alignment horizontal="center" vertical="center"/>
    </xf>
    <xf numFmtId="0" fontId="3" fillId="14" borderId="9" xfId="16" applyFont="1" applyFill="1" applyBorder="1" applyAlignment="1">
      <alignment horizontal="center" vertical="center"/>
    </xf>
    <xf numFmtId="0" fontId="17" fillId="15" borderId="9" xfId="16" applyFont="1" applyFill="1" applyBorder="1" applyAlignment="1">
      <alignment horizontal="center" vertical="center" wrapText="1"/>
    </xf>
    <xf numFmtId="0" fontId="8" fillId="0" borderId="0" xfId="16" applyAlignment="1">
      <alignment horizontal="left" indent="1"/>
    </xf>
    <xf numFmtId="1" fontId="8" fillId="0" borderId="0" xfId="16" applyNumberFormat="1"/>
    <xf numFmtId="0" fontId="4" fillId="0" borderId="0" xfId="16" applyFont="1" applyAlignment="1">
      <alignment horizontal="center" vertical="center"/>
    </xf>
    <xf numFmtId="0" fontId="3" fillId="14" borderId="9" xfId="16" applyFont="1" applyFill="1" applyBorder="1" applyAlignment="1">
      <alignment horizontal="left" vertical="center" wrapText="1" indent="1"/>
    </xf>
    <xf numFmtId="0" fontId="17" fillId="14" borderId="9" xfId="16" applyFont="1" applyFill="1" applyBorder="1" applyAlignment="1">
      <alignment horizontal="center" vertical="center"/>
    </xf>
    <xf numFmtId="0" fontId="1" fillId="15" borderId="9" xfId="16" applyFont="1" applyFill="1" applyBorder="1" applyAlignment="1">
      <alignment horizontal="left" vertical="center" wrapText="1" indent="1"/>
    </xf>
    <xf numFmtId="0" fontId="2" fillId="0" borderId="0" xfId="16" applyFont="1" applyAlignment="1">
      <alignment horizontal="left" vertical="center"/>
    </xf>
    <xf numFmtId="0" fontId="8" fillId="0" borderId="0" xfId="0" applyFont="1" applyAlignment="1">
      <alignment horizontal="left" indent="1"/>
    </xf>
    <xf numFmtId="0" fontId="42" fillId="14" borderId="9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40" fillId="0" borderId="9" xfId="16" applyFont="1" applyBorder="1" applyAlignment="1">
      <alignment horizontal="center" vertical="center"/>
    </xf>
    <xf numFmtId="0" fontId="40" fillId="0" borderId="9" xfId="16" applyFont="1" applyBorder="1" applyAlignment="1">
      <alignment horizontal="left" vertical="center" indent="1"/>
    </xf>
    <xf numFmtId="0" fontId="43" fillId="0" borderId="9" xfId="16" applyFont="1" applyBorder="1" applyAlignment="1">
      <alignment horizontal="center" vertical="center"/>
    </xf>
    <xf numFmtId="0" fontId="43" fillId="0" borderId="9" xfId="16" applyFont="1" applyBorder="1" applyAlignment="1">
      <alignment horizontal="left" vertical="center" indent="1"/>
    </xf>
    <xf numFmtId="0" fontId="43" fillId="0" borderId="9" xfId="16" applyFont="1" applyBorder="1" applyAlignment="1">
      <alignment horizontal="left" vertical="center" wrapText="1" indent="1"/>
    </xf>
    <xf numFmtId="0" fontId="44" fillId="0" borderId="9" xfId="16" applyFont="1" applyBorder="1" applyAlignment="1">
      <alignment horizontal="left" vertical="center" indent="1"/>
    </xf>
    <xf numFmtId="0" fontId="44" fillId="0" borderId="9" xfId="16" applyFont="1" applyBorder="1" applyAlignment="1">
      <alignment horizontal="center" vertical="center"/>
    </xf>
    <xf numFmtId="0" fontId="40" fillId="0" borderId="9" xfId="16" applyFont="1" applyBorder="1" applyAlignment="1">
      <alignment horizontal="left" vertical="center" wrapText="1" indent="1"/>
    </xf>
    <xf numFmtId="0" fontId="45" fillId="0" borderId="9" xfId="16" applyFont="1" applyBorder="1" applyAlignment="1">
      <alignment horizontal="center" vertical="center"/>
    </xf>
    <xf numFmtId="0" fontId="41" fillId="0" borderId="9" xfId="16" applyFont="1" applyBorder="1" applyAlignment="1">
      <alignment horizontal="left" vertical="center" wrapText="1" indent="1"/>
    </xf>
    <xf numFmtId="0" fontId="41" fillId="0" borderId="0" xfId="16" applyFont="1" applyAlignment="1">
      <alignment horizontal="left" vertical="center" wrapText="1" indent="1"/>
    </xf>
    <xf numFmtId="0" fontId="42" fillId="14" borderId="9" xfId="16" applyFont="1" applyFill="1" applyBorder="1" applyAlignment="1">
      <alignment horizontal="center" vertical="center" wrapText="1"/>
    </xf>
    <xf numFmtId="0" fontId="3" fillId="14" borderId="9" xfId="16" applyFont="1" applyFill="1" applyBorder="1" applyAlignment="1">
      <alignment horizontal="center" vertical="center" wrapText="1"/>
    </xf>
    <xf numFmtId="0" fontId="41" fillId="16" borderId="9" xfId="0" applyFont="1" applyFill="1" applyBorder="1" applyAlignment="1" applyProtection="1">
      <alignment horizontal="center" vertical="center"/>
      <protection hidden="1"/>
    </xf>
    <xf numFmtId="0" fontId="8" fillId="0" borderId="0" xfId="16" applyProtection="1">
      <protection locked="0"/>
    </xf>
    <xf numFmtId="0" fontId="48" fillId="0" borderId="9" xfId="16" applyFont="1" applyBorder="1" applyAlignment="1" applyProtection="1">
      <alignment horizontal="center" vertical="center" wrapText="1"/>
      <protection locked="0"/>
    </xf>
    <xf numFmtId="0" fontId="46" fillId="0" borderId="9" xfId="16" applyFont="1" applyBorder="1" applyAlignment="1" applyProtection="1">
      <alignment horizontal="left" vertical="center" wrapText="1" indent="1"/>
      <protection locked="0"/>
    </xf>
    <xf numFmtId="0" fontId="47" fillId="14" borderId="9" xfId="0" applyFont="1" applyFill="1" applyBorder="1" applyAlignment="1">
      <alignment horizontal="left" vertical="center" indent="1"/>
    </xf>
    <xf numFmtId="0" fontId="6" fillId="19" borderId="9" xfId="0" applyFont="1" applyFill="1" applyBorder="1" applyAlignment="1" applyProtection="1">
      <alignment horizontal="center" vertical="center" wrapText="1"/>
      <protection hidden="1"/>
    </xf>
    <xf numFmtId="0" fontId="3" fillId="16" borderId="9" xfId="0" applyFont="1" applyFill="1" applyBorder="1" applyAlignment="1" applyProtection="1">
      <alignment horizontal="left" vertical="center" wrapText="1" indent="1"/>
      <protection locked="0"/>
    </xf>
    <xf numFmtId="0" fontId="6" fillId="19" borderId="9" xfId="16" applyFont="1" applyFill="1" applyBorder="1" applyAlignment="1" applyProtection="1">
      <alignment horizontal="center" vertical="center" wrapText="1"/>
      <protection hidden="1"/>
    </xf>
    <xf numFmtId="0" fontId="50" fillId="0" borderId="9" xfId="16" applyFont="1" applyBorder="1" applyAlignment="1" applyProtection="1">
      <alignment horizontal="left" vertical="center" wrapText="1" indent="1"/>
      <protection locked="0"/>
    </xf>
    <xf numFmtId="0" fontId="6" fillId="20" borderId="21" xfId="16" applyFont="1" applyFill="1" applyBorder="1" applyAlignment="1" applyProtection="1">
      <alignment horizontal="center" vertical="center" wrapText="1"/>
      <protection hidden="1"/>
    </xf>
    <xf numFmtId="0" fontId="3" fillId="21" borderId="21" xfId="16" applyFont="1" applyFill="1" applyBorder="1" applyAlignment="1">
      <alignment horizontal="center" vertical="center" wrapText="1"/>
    </xf>
    <xf numFmtId="0" fontId="23" fillId="21" borderId="21" xfId="16" applyFont="1" applyFill="1" applyBorder="1" applyAlignment="1">
      <alignment horizontal="center" vertical="center" wrapText="1"/>
    </xf>
    <xf numFmtId="0" fontId="9" fillId="22" borderId="21" xfId="16" applyFont="1" applyFill="1" applyBorder="1" applyAlignment="1" applyProtection="1">
      <alignment horizontal="center" vertical="center" wrapText="1"/>
      <protection hidden="1"/>
    </xf>
    <xf numFmtId="0" fontId="3" fillId="22" borderId="21" xfId="16" applyFont="1" applyFill="1" applyBorder="1" applyAlignment="1" applyProtection="1">
      <alignment horizontal="center" vertical="center"/>
      <protection hidden="1"/>
    </xf>
    <xf numFmtId="0" fontId="17" fillId="21" borderId="21" xfId="16" applyFont="1" applyFill="1" applyBorder="1" applyAlignment="1">
      <alignment horizontal="center" vertical="center" wrapText="1"/>
    </xf>
    <xf numFmtId="0" fontId="3" fillId="0" borderId="21" xfId="16" applyFont="1" applyBorder="1" applyAlignment="1" applyProtection="1">
      <alignment horizontal="center" vertical="center" wrapText="1"/>
      <protection locked="0"/>
    </xf>
    <xf numFmtId="0" fontId="3" fillId="21" borderId="21" xfId="16" applyFont="1" applyFill="1" applyBorder="1" applyAlignment="1">
      <alignment horizontal="left" vertical="center" wrapText="1" indent="1"/>
    </xf>
    <xf numFmtId="0" fontId="3" fillId="21" borderId="21" xfId="16" applyFont="1" applyFill="1" applyBorder="1" applyAlignment="1">
      <alignment horizontal="center" vertical="center"/>
    </xf>
    <xf numFmtId="0" fontId="2" fillId="21" borderId="21" xfId="16" applyFont="1" applyFill="1" applyBorder="1" applyAlignment="1">
      <alignment horizontal="center" vertical="center" wrapText="1"/>
    </xf>
    <xf numFmtId="0" fontId="1" fillId="21" borderId="21" xfId="16" applyFont="1" applyFill="1" applyBorder="1" applyAlignment="1">
      <alignment horizontal="left" vertical="center" wrapText="1" indent="1"/>
    </xf>
    <xf numFmtId="0" fontId="2" fillId="21" borderId="21" xfId="16" applyFont="1" applyFill="1" applyBorder="1" applyAlignment="1">
      <alignment horizontal="center" vertical="center"/>
    </xf>
    <xf numFmtId="0" fontId="17" fillId="21" borderId="21" xfId="16" applyFont="1" applyFill="1" applyBorder="1" applyAlignment="1">
      <alignment horizontal="center" vertical="center"/>
    </xf>
    <xf numFmtId="0" fontId="3" fillId="0" borderId="21" xfId="16" applyFont="1" applyBorder="1" applyAlignment="1" applyProtection="1">
      <alignment horizontal="center" vertical="center"/>
      <protection locked="0"/>
    </xf>
    <xf numFmtId="0" fontId="3" fillId="0" borderId="21" xfId="16" applyFont="1" applyBorder="1" applyAlignment="1" applyProtection="1">
      <alignment horizontal="left" vertical="center" wrapText="1" indent="1"/>
      <protection locked="0"/>
    </xf>
    <xf numFmtId="0" fontId="17" fillId="0" borderId="21" xfId="16" applyFont="1" applyBorder="1" applyAlignment="1" applyProtection="1">
      <alignment horizontal="center" vertical="center"/>
      <protection locked="0"/>
    </xf>
    <xf numFmtId="0" fontId="9" fillId="22" borderId="21" xfId="16" applyFont="1" applyFill="1" applyBorder="1" applyAlignment="1" applyProtection="1">
      <alignment horizontal="center" vertical="center"/>
      <protection hidden="1"/>
    </xf>
    <xf numFmtId="0" fontId="3" fillId="22" borderId="21" xfId="16" applyFont="1" applyFill="1" applyBorder="1" applyAlignment="1" applyProtection="1">
      <alignment horizontal="center" vertical="center" wrapText="1"/>
      <protection hidden="1"/>
    </xf>
    <xf numFmtId="0" fontId="50" fillId="0" borderId="21" xfId="16" applyFont="1" applyBorder="1" applyAlignment="1" applyProtection="1">
      <alignment horizontal="left" vertical="center" wrapText="1" indent="1"/>
      <protection locked="0"/>
    </xf>
    <xf numFmtId="0" fontId="2" fillId="22" borderId="21" xfId="16" applyFont="1" applyFill="1" applyBorder="1" applyAlignment="1" applyProtection="1">
      <alignment horizontal="center" vertical="center"/>
      <protection hidden="1"/>
    </xf>
    <xf numFmtId="0" fontId="13" fillId="21" borderId="21" xfId="16" applyFont="1" applyFill="1" applyBorder="1" applyAlignment="1">
      <alignment horizontal="center" vertical="center"/>
    </xf>
    <xf numFmtId="0" fontId="2" fillId="0" borderId="21" xfId="16" applyFont="1" applyBorder="1" applyAlignment="1" applyProtection="1">
      <alignment horizontal="center" vertical="center"/>
      <protection locked="0"/>
    </xf>
    <xf numFmtId="0" fontId="2" fillId="21" borderId="21" xfId="16" applyFont="1" applyFill="1" applyBorder="1" applyAlignment="1">
      <alignment horizontal="left" vertical="center" wrapText="1" indent="1"/>
    </xf>
    <xf numFmtId="0" fontId="13" fillId="21" borderId="21" xfId="16" applyFont="1" applyFill="1" applyBorder="1" applyAlignment="1">
      <alignment horizontal="left" vertical="center" wrapText="1" indent="1"/>
    </xf>
    <xf numFmtId="0" fontId="17" fillId="23" borderId="21" xfId="16" applyFont="1" applyFill="1" applyBorder="1" applyAlignment="1">
      <alignment horizontal="center" vertical="center"/>
    </xf>
    <xf numFmtId="0" fontId="3" fillId="23" borderId="21" xfId="16" applyFont="1" applyFill="1" applyBorder="1" applyAlignment="1">
      <alignment horizontal="center" vertical="center"/>
    </xf>
    <xf numFmtId="0" fontId="2" fillId="23" borderId="21" xfId="16" applyFont="1" applyFill="1" applyBorder="1" applyAlignment="1">
      <alignment horizontal="center" vertical="center" wrapText="1"/>
    </xf>
    <xf numFmtId="0" fontId="3" fillId="23" borderId="21" xfId="16" applyFont="1" applyFill="1" applyBorder="1" applyAlignment="1">
      <alignment horizontal="center" vertical="center" wrapText="1"/>
    </xf>
    <xf numFmtId="0" fontId="1" fillId="23" borderId="21" xfId="16" applyFont="1" applyFill="1" applyBorder="1" applyAlignment="1">
      <alignment horizontal="left" vertical="center" wrapText="1" indent="1"/>
    </xf>
    <xf numFmtId="0" fontId="2" fillId="23" borderId="21" xfId="16" applyFont="1" applyFill="1" applyBorder="1" applyAlignment="1">
      <alignment horizontal="center" vertical="center"/>
    </xf>
    <xf numFmtId="0" fontId="17" fillId="23" borderId="21" xfId="16" applyFont="1" applyFill="1" applyBorder="1" applyAlignment="1">
      <alignment horizontal="center" vertical="center" wrapText="1"/>
    </xf>
    <xf numFmtId="0" fontId="48" fillId="0" borderId="21" xfId="16" applyFont="1" applyBorder="1" applyAlignment="1" applyProtection="1">
      <alignment horizontal="center" vertical="center"/>
      <protection locked="0"/>
    </xf>
    <xf numFmtId="0" fontId="50" fillId="0" borderId="21" xfId="16" applyFont="1" applyBorder="1" applyAlignment="1" applyProtection="1">
      <alignment horizontal="center" vertical="center" wrapText="1"/>
      <protection locked="0"/>
    </xf>
    <xf numFmtId="0" fontId="48" fillId="0" borderId="21" xfId="16" applyFont="1" applyBorder="1" applyAlignment="1" applyProtection="1">
      <alignment horizontal="center" vertical="center" wrapText="1"/>
      <protection locked="0"/>
    </xf>
    <xf numFmtId="0" fontId="3" fillId="0" borderId="0" xfId="16" applyFont="1" applyAlignment="1" applyProtection="1">
      <alignment horizontal="center" vertical="center" wrapText="1"/>
      <protection locked="0"/>
    </xf>
    <xf numFmtId="0" fontId="3" fillId="0" borderId="0" xfId="16" applyFont="1" applyAlignment="1" applyProtection="1">
      <alignment horizontal="left" vertical="center" wrapText="1" indent="1"/>
      <protection locked="0"/>
    </xf>
    <xf numFmtId="0" fontId="53" fillId="0" borderId="0" xfId="16" applyFont="1" applyAlignment="1">
      <alignment horizontal="center" vertical="center"/>
    </xf>
    <xf numFmtId="0" fontId="54" fillId="0" borderId="21" xfId="16" applyFont="1" applyBorder="1" applyAlignment="1" applyProtection="1">
      <alignment horizontal="center" vertical="center"/>
      <protection locked="0"/>
    </xf>
    <xf numFmtId="0" fontId="55" fillId="0" borderId="21" xfId="16" applyFont="1" applyBorder="1" applyAlignment="1" applyProtection="1">
      <alignment horizontal="left" vertical="center" wrapText="1" indent="1"/>
      <protection locked="0"/>
    </xf>
    <xf numFmtId="0" fontId="46" fillId="0" borderId="21" xfId="16" applyFont="1" applyBorder="1" applyAlignment="1" applyProtection="1">
      <alignment horizontal="left" vertical="center" wrapText="1" indent="1"/>
      <protection locked="0"/>
    </xf>
    <xf numFmtId="0" fontId="48" fillId="0" borderId="9" xfId="16" applyFont="1" applyBorder="1" applyAlignment="1" applyProtection="1">
      <alignment horizontal="center" vertical="center"/>
      <protection locked="0"/>
    </xf>
    <xf numFmtId="0" fontId="48" fillId="0" borderId="9" xfId="0" applyFont="1" applyBorder="1" applyAlignment="1" applyProtection="1">
      <alignment horizontal="center" vertical="center"/>
      <protection locked="0"/>
    </xf>
    <xf numFmtId="0" fontId="54" fillId="0" borderId="9" xfId="0" applyFont="1" applyBorder="1" applyAlignment="1" applyProtection="1">
      <alignment horizontal="center" vertical="center"/>
      <protection locked="0"/>
    </xf>
    <xf numFmtId="0" fontId="48" fillId="0" borderId="9" xfId="0" applyFont="1" applyBorder="1" applyAlignment="1" applyProtection="1">
      <alignment horizontal="center" vertical="center" wrapText="1"/>
      <protection locked="0"/>
    </xf>
    <xf numFmtId="0" fontId="42" fillId="0" borderId="9" xfId="0" applyFont="1" applyBorder="1" applyAlignment="1" applyProtection="1">
      <alignment horizontal="left" vertical="center" wrapText="1" indent="1"/>
      <protection locked="0"/>
    </xf>
    <xf numFmtId="0" fontId="46" fillId="0" borderId="9" xfId="0" applyFont="1" applyBorder="1" applyAlignment="1" applyProtection="1">
      <alignment horizontal="left" vertical="center" wrapText="1" indent="1"/>
      <protection locked="0"/>
    </xf>
    <xf numFmtId="0" fontId="58" fillId="0" borderId="9" xfId="0" applyFont="1" applyBorder="1" applyAlignment="1" applyProtection="1">
      <alignment horizontal="center" vertical="center" wrapText="1"/>
      <protection locked="0"/>
    </xf>
    <xf numFmtId="0" fontId="59" fillId="0" borderId="9" xfId="0" applyFont="1" applyBorder="1" applyAlignment="1" applyProtection="1">
      <alignment horizontal="left" vertical="center" wrapText="1" indent="1"/>
      <protection locked="0"/>
    </xf>
    <xf numFmtId="0" fontId="6" fillId="12" borderId="9" xfId="0" applyFont="1" applyFill="1" applyBorder="1" applyAlignment="1" applyProtection="1">
      <alignment horizontal="center" vertical="center" wrapText="1"/>
      <protection hidden="1"/>
    </xf>
    <xf numFmtId="0" fontId="64" fillId="0" borderId="9" xfId="0" applyFont="1" applyBorder="1" applyAlignment="1" applyProtection="1">
      <alignment horizontal="left" vertical="center" wrapText="1" indent="1"/>
      <protection locked="0"/>
    </xf>
    <xf numFmtId="0" fontId="50" fillId="0" borderId="9" xfId="0" applyFont="1" applyBorder="1" applyAlignment="1" applyProtection="1">
      <alignment horizontal="left" vertical="center" wrapText="1" indent="1"/>
      <protection locked="0"/>
    </xf>
    <xf numFmtId="0" fontId="17" fillId="0" borderId="9" xfId="0" applyFont="1" applyBorder="1" applyAlignment="1" applyProtection="1">
      <alignment horizontal="center" vertical="center" wrapText="1"/>
      <protection locked="0"/>
    </xf>
    <xf numFmtId="0" fontId="6" fillId="24" borderId="9" xfId="16" applyFont="1" applyFill="1" applyBorder="1" applyAlignment="1" applyProtection="1">
      <alignment horizontal="center" vertical="center" wrapText="1"/>
      <protection hidden="1"/>
    </xf>
    <xf numFmtId="0" fontId="3" fillId="24" borderId="9" xfId="16" applyFont="1" applyFill="1" applyBorder="1" applyAlignment="1" applyProtection="1">
      <alignment horizontal="center" vertical="center" wrapText="1"/>
      <protection locked="0"/>
    </xf>
    <xf numFmtId="0" fontId="3" fillId="24" borderId="9" xfId="16" applyFont="1" applyFill="1" applyBorder="1" applyAlignment="1" applyProtection="1">
      <alignment horizontal="center" vertical="center"/>
      <protection locked="0"/>
    </xf>
    <xf numFmtId="0" fontId="3" fillId="24" borderId="9" xfId="16" applyFont="1" applyFill="1" applyBorder="1" applyAlignment="1" applyProtection="1">
      <alignment horizontal="left" vertical="center" wrapText="1" indent="1"/>
      <protection locked="0"/>
    </xf>
    <xf numFmtId="0" fontId="48" fillId="24" borderId="9" xfId="16" applyFont="1" applyFill="1" applyBorder="1" applyAlignment="1" applyProtection="1">
      <alignment horizontal="center" vertical="center" wrapText="1"/>
      <protection locked="0"/>
    </xf>
    <xf numFmtId="0" fontId="48" fillId="24" borderId="9" xfId="16" applyFont="1" applyFill="1" applyBorder="1" applyAlignment="1" applyProtection="1">
      <alignment horizontal="left" vertical="center" wrapText="1" indent="1"/>
      <protection locked="0"/>
    </xf>
    <xf numFmtId="0" fontId="58" fillId="24" borderId="9" xfId="16" applyFont="1" applyFill="1" applyBorder="1" applyAlignment="1" applyProtection="1">
      <alignment horizontal="center" vertical="center"/>
      <protection locked="0"/>
    </xf>
    <xf numFmtId="0" fontId="68" fillId="24" borderId="9" xfId="16" applyFont="1" applyFill="1" applyBorder="1" applyAlignment="1" applyProtection="1">
      <alignment horizontal="center" vertical="center"/>
      <protection locked="0"/>
    </xf>
    <xf numFmtId="0" fontId="59" fillId="0" borderId="9" xfId="16" applyFont="1" applyBorder="1" applyAlignment="1" applyProtection="1">
      <alignment horizontal="left" vertical="center" wrapText="1" indent="1"/>
      <protection locked="0"/>
    </xf>
    <xf numFmtId="0" fontId="40" fillId="24" borderId="9" xfId="0" applyFont="1" applyFill="1" applyBorder="1" applyAlignment="1" applyProtection="1">
      <alignment horizontal="center" vertical="center"/>
      <protection hidden="1"/>
    </xf>
    <xf numFmtId="0" fontId="44" fillId="0" borderId="0" xfId="0" applyFont="1"/>
    <xf numFmtId="0" fontId="48" fillId="0" borderId="9" xfId="0" applyFont="1" applyBorder="1" applyAlignment="1" applyProtection="1">
      <alignment horizontal="left" vertical="center" wrapText="1" indent="1"/>
      <protection locked="0"/>
    </xf>
    <xf numFmtId="0" fontId="69" fillId="0" borderId="21" xfId="16" applyFont="1" applyBorder="1" applyAlignment="1" applyProtection="1">
      <alignment horizontal="left" vertical="center" wrapText="1" indent="1"/>
      <protection locked="0"/>
    </xf>
    <xf numFmtId="0" fontId="3" fillId="24" borderId="9" xfId="0" applyFont="1" applyFill="1" applyBorder="1" applyAlignment="1" applyProtection="1">
      <alignment horizontal="left" vertical="center" wrapText="1" indent="1"/>
      <protection locked="0"/>
    </xf>
    <xf numFmtId="0" fontId="54" fillId="24" borderId="9" xfId="0" applyFont="1" applyFill="1" applyBorder="1" applyAlignment="1" applyProtection="1">
      <alignment horizontal="center" vertical="center"/>
      <protection locked="0"/>
    </xf>
    <xf numFmtId="0" fontId="2" fillId="24" borderId="9" xfId="0" applyFont="1" applyFill="1" applyBorder="1" applyAlignment="1" applyProtection="1">
      <alignment horizontal="center" vertical="center"/>
      <protection locked="0"/>
    </xf>
    <xf numFmtId="0" fontId="50" fillId="24" borderId="9" xfId="0" applyFont="1" applyFill="1" applyBorder="1" applyAlignment="1" applyProtection="1">
      <alignment horizontal="left" vertical="center" wrapText="1" indent="1"/>
      <protection locked="0"/>
    </xf>
    <xf numFmtId="0" fontId="3" fillId="24" borderId="9" xfId="0" applyFont="1" applyFill="1" applyBorder="1" applyAlignment="1" applyProtection="1">
      <alignment horizontal="center" vertical="center" wrapText="1"/>
      <protection locked="0"/>
    </xf>
    <xf numFmtId="0" fontId="6" fillId="24" borderId="9" xfId="0" applyFont="1" applyFill="1" applyBorder="1" applyAlignment="1" applyProtection="1">
      <alignment horizontal="center" vertical="center" wrapText="1"/>
      <protection hidden="1"/>
    </xf>
    <xf numFmtId="0" fontId="0" fillId="0" borderId="9" xfId="0" applyBorder="1"/>
    <xf numFmtId="0" fontId="40" fillId="24" borderId="9" xfId="0" applyFont="1" applyFill="1" applyBorder="1" applyAlignment="1">
      <alignment horizontal="center" vertical="center"/>
    </xf>
    <xf numFmtId="0" fontId="47" fillId="15" borderId="9" xfId="0" applyFont="1" applyFill="1" applyBorder="1" applyAlignment="1">
      <alignment horizontal="left" vertical="center" indent="1"/>
    </xf>
    <xf numFmtId="0" fontId="8" fillId="15" borderId="9" xfId="0" applyFont="1" applyFill="1" applyBorder="1" applyAlignment="1">
      <alignment horizontal="left" vertical="center" indent="1"/>
    </xf>
    <xf numFmtId="0" fontId="70" fillId="15" borderId="9" xfId="0" applyFont="1" applyFill="1" applyBorder="1" applyAlignment="1">
      <alignment horizontal="left" vertical="center" indent="1"/>
    </xf>
    <xf numFmtId="0" fontId="8" fillId="15" borderId="9" xfId="0" applyFont="1" applyFill="1" applyBorder="1" applyAlignment="1">
      <alignment horizontal="left" vertical="center" wrapText="1" indent="1"/>
    </xf>
    <xf numFmtId="0" fontId="0" fillId="16" borderId="9" xfId="0" applyFill="1" applyBorder="1"/>
    <xf numFmtId="0" fontId="0" fillId="16" borderId="9" xfId="0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1" fillId="0" borderId="0" xfId="0" applyFont="1" applyAlignment="1">
      <alignment horizontal="center" vertical="center"/>
    </xf>
    <xf numFmtId="0" fontId="16" fillId="0" borderId="0" xfId="16" applyFont="1" applyAlignment="1">
      <alignment horizontal="center" vertical="center"/>
    </xf>
    <xf numFmtId="0" fontId="49" fillId="0" borderId="0" xfId="0" applyFont="1" applyAlignment="1" applyProtection="1">
      <alignment horizontal="center" vertical="center"/>
      <protection locked="0"/>
    </xf>
    <xf numFmtId="0" fontId="44" fillId="0" borderId="10" xfId="0" applyFont="1" applyBorder="1" applyAlignment="1" applyProtection="1">
      <alignment horizontal="center" vertical="center" wrapText="1"/>
      <protection locked="0"/>
    </xf>
    <xf numFmtId="0" fontId="41" fillId="0" borderId="11" xfId="0" applyFont="1" applyBorder="1" applyProtection="1">
      <protection locked="0"/>
    </xf>
    <xf numFmtId="0" fontId="41" fillId="0" borderId="12" xfId="0" applyFont="1" applyBorder="1" applyProtection="1">
      <protection locked="0"/>
    </xf>
    <xf numFmtId="0" fontId="41" fillId="0" borderId="13" xfId="0" applyFont="1" applyBorder="1" applyProtection="1">
      <protection locked="0"/>
    </xf>
    <xf numFmtId="0" fontId="41" fillId="0" borderId="0" xfId="0" applyFont="1" applyProtection="1">
      <protection locked="0"/>
    </xf>
    <xf numFmtId="0" fontId="41" fillId="0" borderId="14" xfId="0" applyFont="1" applyBorder="1" applyProtection="1">
      <protection locked="0"/>
    </xf>
    <xf numFmtId="0" fontId="41" fillId="0" borderId="15" xfId="0" applyFont="1" applyBorder="1"/>
    <xf numFmtId="0" fontId="41" fillId="0" borderId="16" xfId="0" applyFont="1" applyBorder="1"/>
    <xf numFmtId="0" fontId="41" fillId="0" borderId="17" xfId="0" applyFont="1" applyBorder="1"/>
    <xf numFmtId="0" fontId="12" fillId="17" borderId="0" xfId="0" applyFont="1" applyFill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12" fillId="15" borderId="0" xfId="0" applyFont="1" applyFill="1" applyAlignment="1">
      <alignment horizontal="center" vertical="center" wrapText="1"/>
    </xf>
    <xf numFmtId="0" fontId="10" fillId="15" borderId="0" xfId="0" applyFont="1" applyFill="1" applyAlignment="1">
      <alignment horizontal="center" vertical="center" wrapText="1"/>
    </xf>
    <xf numFmtId="0" fontId="7" fillId="17" borderId="18" xfId="0" applyFont="1" applyFill="1" applyBorder="1" applyAlignment="1">
      <alignment horizontal="center" vertical="center"/>
    </xf>
    <xf numFmtId="0" fontId="7" fillId="17" borderId="19" xfId="0" applyFont="1" applyFill="1" applyBorder="1" applyAlignment="1">
      <alignment horizontal="center"/>
    </xf>
    <xf numFmtId="0" fontId="7" fillId="17" borderId="20" xfId="0" applyFont="1" applyFill="1" applyBorder="1" applyAlignment="1">
      <alignment horizontal="center"/>
    </xf>
    <xf numFmtId="0" fontId="1" fillId="13" borderId="18" xfId="0" applyFont="1" applyFill="1" applyBorder="1" applyAlignment="1">
      <alignment horizontal="right" vertical="center" wrapText="1" indent="1"/>
    </xf>
    <xf numFmtId="0" fontId="15" fillId="13" borderId="19" xfId="0" applyFont="1" applyFill="1" applyBorder="1" applyAlignment="1">
      <alignment horizontal="right" vertical="center" indent="1"/>
    </xf>
    <xf numFmtId="0" fontId="15" fillId="13" borderId="20" xfId="0" applyFont="1" applyFill="1" applyBorder="1" applyAlignment="1">
      <alignment horizontal="right" vertical="center" indent="1"/>
    </xf>
    <xf numFmtId="0" fontId="7" fillId="13" borderId="9" xfId="0" applyFont="1" applyFill="1" applyBorder="1" applyAlignment="1">
      <alignment horizontal="center" vertical="center"/>
    </xf>
    <xf numFmtId="0" fontId="7" fillId="13" borderId="9" xfId="0" applyFont="1" applyFill="1" applyBorder="1" applyAlignment="1">
      <alignment horizontal="center"/>
    </xf>
    <xf numFmtId="0" fontId="8" fillId="14" borderId="19" xfId="0" applyFont="1" applyFill="1" applyBorder="1" applyAlignment="1">
      <alignment horizontal="left" vertical="center" wrapText="1" indent="1"/>
    </xf>
    <xf numFmtId="0" fontId="8" fillId="14" borderId="20" xfId="0" applyFont="1" applyFill="1" applyBorder="1" applyAlignment="1">
      <alignment horizontal="left" vertical="center" wrapText="1" indent="1"/>
    </xf>
    <xf numFmtId="0" fontId="7" fillId="14" borderId="18" xfId="0" applyFont="1" applyFill="1" applyBorder="1" applyAlignment="1">
      <alignment horizontal="right" vertical="center" wrapText="1" indent="1"/>
    </xf>
    <xf numFmtId="0" fontId="0" fillId="14" borderId="19" xfId="0" applyFill="1" applyBorder="1" applyAlignment="1">
      <alignment horizontal="right" vertical="center" wrapText="1" indent="1"/>
    </xf>
    <xf numFmtId="0" fontId="0" fillId="14" borderId="20" xfId="0" applyFill="1" applyBorder="1" applyAlignment="1">
      <alignment horizontal="right" vertical="center" wrapText="1" indent="1"/>
    </xf>
    <xf numFmtId="0" fontId="7" fillId="14" borderId="18" xfId="0" applyFont="1" applyFill="1" applyBorder="1" applyAlignment="1">
      <alignment horizontal="center" vertical="center"/>
    </xf>
    <xf numFmtId="0" fontId="7" fillId="14" borderId="19" xfId="0" applyFont="1" applyFill="1" applyBorder="1" applyAlignment="1">
      <alignment horizontal="center" vertical="center"/>
    </xf>
    <xf numFmtId="0" fontId="7" fillId="14" borderId="20" xfId="0" applyFont="1" applyFill="1" applyBorder="1" applyAlignment="1">
      <alignment horizontal="center" vertical="center"/>
    </xf>
    <xf numFmtId="0" fontId="7" fillId="14" borderId="9" xfId="0" applyFont="1" applyFill="1" applyBorder="1" applyAlignment="1">
      <alignment horizontal="center" vertical="center"/>
    </xf>
    <xf numFmtId="0" fontId="7" fillId="14" borderId="9" xfId="0" applyFont="1" applyFill="1" applyBorder="1" applyAlignment="1">
      <alignment horizontal="center"/>
    </xf>
    <xf numFmtId="0" fontId="1" fillId="14" borderId="18" xfId="0" applyFont="1" applyFill="1" applyBorder="1" applyAlignment="1">
      <alignment horizontal="right" vertical="center" wrapText="1" indent="1"/>
    </xf>
    <xf numFmtId="0" fontId="15" fillId="14" borderId="19" xfId="0" applyFont="1" applyFill="1" applyBorder="1" applyAlignment="1">
      <alignment horizontal="right" vertical="center" indent="1"/>
    </xf>
    <xf numFmtId="0" fontId="15" fillId="14" borderId="20" xfId="0" applyFont="1" applyFill="1" applyBorder="1" applyAlignment="1">
      <alignment horizontal="right" vertical="center" indent="1"/>
    </xf>
    <xf numFmtId="0" fontId="7" fillId="14" borderId="19" xfId="0" applyFont="1" applyFill="1" applyBorder="1" applyAlignment="1">
      <alignment horizontal="center"/>
    </xf>
    <xf numFmtId="0" fontId="7" fillId="14" borderId="20" xfId="0" applyFont="1" applyFill="1" applyBorder="1" applyAlignment="1">
      <alignment horizontal="center"/>
    </xf>
    <xf numFmtId="0" fontId="1" fillId="14" borderId="19" xfId="0" applyFont="1" applyFill="1" applyBorder="1" applyAlignment="1">
      <alignment horizontal="right" vertical="center" wrapText="1" indent="1"/>
    </xf>
    <xf numFmtId="0" fontId="1" fillId="14" borderId="20" xfId="0" applyFont="1" applyFill="1" applyBorder="1" applyAlignment="1">
      <alignment horizontal="right" vertical="center" wrapText="1" indent="1"/>
    </xf>
    <xf numFmtId="0" fontId="8" fillId="14" borderId="19" xfId="16" applyFill="1" applyBorder="1" applyAlignment="1">
      <alignment horizontal="left" vertical="center" wrapText="1" indent="1"/>
    </xf>
    <xf numFmtId="0" fontId="8" fillId="14" borderId="20" xfId="16" applyFill="1" applyBorder="1" applyAlignment="1">
      <alignment horizontal="left" vertical="center" wrapText="1" indent="1"/>
    </xf>
    <xf numFmtId="0" fontId="7" fillId="14" borderId="18" xfId="16" applyFont="1" applyFill="1" applyBorder="1" applyAlignment="1">
      <alignment horizontal="right" vertical="center" wrapText="1" indent="1"/>
    </xf>
    <xf numFmtId="0" fontId="8" fillId="14" borderId="19" xfId="16" applyFill="1" applyBorder="1" applyAlignment="1">
      <alignment horizontal="right" vertical="center" wrapText="1" indent="1"/>
    </xf>
    <xf numFmtId="0" fontId="8" fillId="14" borderId="20" xfId="16" applyFill="1" applyBorder="1" applyAlignment="1">
      <alignment horizontal="right" vertical="center" wrapText="1" indent="1"/>
    </xf>
    <xf numFmtId="0" fontId="7" fillId="14" borderId="18" xfId="16" applyFont="1" applyFill="1" applyBorder="1" applyAlignment="1">
      <alignment horizontal="center" vertical="center"/>
    </xf>
    <xf numFmtId="0" fontId="7" fillId="14" borderId="19" xfId="16" applyFont="1" applyFill="1" applyBorder="1" applyAlignment="1">
      <alignment horizontal="center" vertical="center"/>
    </xf>
    <xf numFmtId="0" fontId="7" fillId="14" borderId="20" xfId="16" applyFont="1" applyFill="1" applyBorder="1" applyAlignment="1">
      <alignment horizontal="center" vertical="center"/>
    </xf>
    <xf numFmtId="0" fontId="7" fillId="14" borderId="9" xfId="16" applyFont="1" applyFill="1" applyBorder="1" applyAlignment="1">
      <alignment horizontal="center" vertical="center"/>
    </xf>
    <xf numFmtId="0" fontId="7" fillId="14" borderId="9" xfId="16" applyFont="1" applyFill="1" applyBorder="1" applyAlignment="1">
      <alignment horizontal="center"/>
    </xf>
    <xf numFmtId="0" fontId="1" fillId="14" borderId="18" xfId="16" applyFont="1" applyFill="1" applyBorder="1" applyAlignment="1">
      <alignment horizontal="right" vertical="center" wrapText="1" indent="1"/>
    </xf>
    <xf numFmtId="0" fontId="15" fillId="14" borderId="19" xfId="16" applyFont="1" applyFill="1" applyBorder="1" applyAlignment="1">
      <alignment horizontal="right" vertical="center" indent="1"/>
    </xf>
    <xf numFmtId="0" fontId="15" fillId="14" borderId="20" xfId="16" applyFont="1" applyFill="1" applyBorder="1" applyAlignment="1">
      <alignment horizontal="right" vertical="center" indent="1"/>
    </xf>
    <xf numFmtId="0" fontId="7" fillId="14" borderId="19" xfId="16" applyFont="1" applyFill="1" applyBorder="1" applyAlignment="1">
      <alignment horizontal="center"/>
    </xf>
    <xf numFmtId="0" fontId="7" fillId="14" borderId="20" xfId="16" applyFont="1" applyFill="1" applyBorder="1" applyAlignment="1">
      <alignment horizontal="center"/>
    </xf>
    <xf numFmtId="0" fontId="1" fillId="14" borderId="19" xfId="16" applyFont="1" applyFill="1" applyBorder="1" applyAlignment="1">
      <alignment horizontal="right" vertical="center" wrapText="1" indent="1"/>
    </xf>
    <xf numFmtId="0" fontId="1" fillId="14" borderId="20" xfId="16" applyFont="1" applyFill="1" applyBorder="1" applyAlignment="1">
      <alignment horizontal="right" vertical="center" wrapText="1" indent="1"/>
    </xf>
    <xf numFmtId="0" fontId="49" fillId="0" borderId="0" xfId="16" applyFont="1" applyAlignment="1" applyProtection="1">
      <alignment horizontal="center" vertical="center"/>
      <protection locked="0"/>
    </xf>
    <xf numFmtId="0" fontId="44" fillId="0" borderId="10" xfId="16" applyFont="1" applyBorder="1" applyAlignment="1" applyProtection="1">
      <alignment horizontal="center" vertical="center" wrapText="1"/>
      <protection locked="0"/>
    </xf>
    <xf numFmtId="0" fontId="41" fillId="0" borderId="11" xfId="16" applyFont="1" applyBorder="1" applyProtection="1">
      <protection locked="0"/>
    </xf>
    <xf numFmtId="0" fontId="41" fillId="0" borderId="12" xfId="16" applyFont="1" applyBorder="1" applyProtection="1">
      <protection locked="0"/>
    </xf>
    <xf numFmtId="0" fontId="41" fillId="0" borderId="13" xfId="16" applyFont="1" applyBorder="1" applyProtection="1">
      <protection locked="0"/>
    </xf>
    <xf numFmtId="0" fontId="41" fillId="0" borderId="0" xfId="16" applyFont="1" applyProtection="1">
      <protection locked="0"/>
    </xf>
    <xf numFmtId="0" fontId="41" fillId="0" borderId="14" xfId="16" applyFont="1" applyBorder="1" applyProtection="1">
      <protection locked="0"/>
    </xf>
    <xf numFmtId="0" fontId="41" fillId="0" borderId="15" xfId="16" applyFont="1" applyBorder="1"/>
    <xf numFmtId="0" fontId="41" fillId="0" borderId="16" xfId="16" applyFont="1" applyBorder="1"/>
    <xf numFmtId="0" fontId="41" fillId="0" borderId="17" xfId="16" applyFont="1" applyBorder="1"/>
    <xf numFmtId="0" fontId="12" fillId="17" borderId="0" xfId="16" applyFont="1" applyFill="1" applyAlignment="1">
      <alignment horizontal="center" vertical="center"/>
    </xf>
    <xf numFmtId="0" fontId="8" fillId="17" borderId="0" xfId="16" applyFill="1" applyAlignment="1">
      <alignment horizontal="center" vertical="center"/>
    </xf>
    <xf numFmtId="0" fontId="12" fillId="15" borderId="0" xfId="16" applyFont="1" applyFill="1" applyAlignment="1">
      <alignment horizontal="center" vertical="center" wrapText="1"/>
    </xf>
    <xf numFmtId="0" fontId="10" fillId="15" borderId="0" xfId="16" applyFont="1" applyFill="1" applyAlignment="1">
      <alignment horizontal="center" vertical="center" wrapText="1"/>
    </xf>
    <xf numFmtId="0" fontId="7" fillId="17" borderId="18" xfId="16" applyFont="1" applyFill="1" applyBorder="1" applyAlignment="1">
      <alignment horizontal="center" vertical="center"/>
    </xf>
    <xf numFmtId="0" fontId="7" fillId="17" borderId="19" xfId="16" applyFont="1" applyFill="1" applyBorder="1" applyAlignment="1">
      <alignment horizontal="center"/>
    </xf>
    <xf numFmtId="0" fontId="7" fillId="17" borderId="20" xfId="16" applyFont="1" applyFill="1" applyBorder="1" applyAlignment="1">
      <alignment horizontal="center"/>
    </xf>
    <xf numFmtId="0" fontId="1" fillId="13" borderId="18" xfId="16" applyFont="1" applyFill="1" applyBorder="1" applyAlignment="1">
      <alignment horizontal="right" vertical="center" wrapText="1" indent="1"/>
    </xf>
    <xf numFmtId="0" fontId="15" fillId="13" borderId="19" xfId="16" applyFont="1" applyFill="1" applyBorder="1" applyAlignment="1">
      <alignment horizontal="right" vertical="center" indent="1"/>
    </xf>
    <xf numFmtId="0" fontId="15" fillId="13" borderId="20" xfId="16" applyFont="1" applyFill="1" applyBorder="1" applyAlignment="1">
      <alignment horizontal="right" vertical="center" indent="1"/>
    </xf>
    <xf numFmtId="0" fontId="7" fillId="13" borderId="9" xfId="16" applyFont="1" applyFill="1" applyBorder="1" applyAlignment="1">
      <alignment horizontal="center" vertical="center"/>
    </xf>
    <xf numFmtId="0" fontId="7" fillId="13" borderId="9" xfId="16" applyFont="1" applyFill="1" applyBorder="1" applyAlignment="1">
      <alignment horizontal="center"/>
    </xf>
    <xf numFmtId="0" fontId="7" fillId="23" borderId="21" xfId="16" applyFont="1" applyFill="1" applyBorder="1" applyAlignment="1">
      <alignment horizontal="center" vertical="center"/>
    </xf>
    <xf numFmtId="0" fontId="1" fillId="23" borderId="21" xfId="16" applyFont="1" applyFill="1" applyBorder="1" applyAlignment="1">
      <alignment horizontal="right" vertical="center" wrapText="1" indent="1"/>
    </xf>
    <xf numFmtId="0" fontId="14" fillId="21" borderId="0" xfId="16" applyFont="1" applyFill="1" applyAlignment="1">
      <alignment horizontal="center" vertical="center" wrapText="1"/>
    </xf>
    <xf numFmtId="0" fontId="7" fillId="21" borderId="21" xfId="16" applyFont="1" applyFill="1" applyBorder="1" applyAlignment="1">
      <alignment horizontal="center" vertical="center"/>
    </xf>
    <xf numFmtId="0" fontId="1" fillId="21" borderId="21" xfId="16" applyFont="1" applyFill="1" applyBorder="1" applyAlignment="1">
      <alignment horizontal="right" vertical="center" wrapText="1" indent="1"/>
    </xf>
    <xf numFmtId="0" fontId="1" fillId="0" borderId="21" xfId="16" applyFont="1" applyBorder="1" applyAlignment="1" applyProtection="1">
      <alignment horizontal="center" vertical="center" wrapText="1"/>
      <protection locked="0"/>
    </xf>
    <xf numFmtId="0" fontId="14" fillId="0" borderId="0" xfId="16" applyFont="1" applyAlignment="1" applyProtection="1">
      <alignment horizontal="center" vertical="center"/>
      <protection locked="0"/>
    </xf>
    <xf numFmtId="0" fontId="14" fillId="23" borderId="0" xfId="16" applyFont="1" applyFill="1" applyAlignment="1">
      <alignment horizontal="center" vertical="center"/>
    </xf>
    <xf numFmtId="0" fontId="11" fillId="21" borderId="21" xfId="16" applyFont="1" applyFill="1" applyBorder="1" applyAlignment="1">
      <alignment horizontal="right" vertical="center" wrapText="1" indent="1"/>
    </xf>
    <xf numFmtId="0" fontId="8" fillId="21" borderId="22" xfId="16" applyFill="1" applyBorder="1" applyAlignment="1">
      <alignment horizontal="left" vertical="center" wrapText="1" indent="1"/>
    </xf>
    <xf numFmtId="0" fontId="9" fillId="0" borderId="21" xfId="16" applyFont="1" applyBorder="1" applyAlignment="1" applyProtection="1">
      <alignment horizontal="center" vertical="center" wrapText="1"/>
      <protection locked="0"/>
    </xf>
  </cellXfs>
  <cellStyles count="22">
    <cellStyle name="Accent1" xfId="1" xr:uid="{A879410C-D099-4FA1-B6D7-17781AE067FB}"/>
    <cellStyle name="Accent2" xfId="2" xr:uid="{29769F9F-5B99-41A0-8623-687335AAABC0}"/>
    <cellStyle name="Accent3" xfId="3" xr:uid="{8517BA81-AE97-4FA1-9313-8AE8F281098B}"/>
    <cellStyle name="Accent4" xfId="4" xr:uid="{0B1DEE8D-67F4-4349-B7F1-0B6E18688D52}"/>
    <cellStyle name="Accent5" xfId="5" xr:uid="{0D75B85C-6C9E-41CC-9E4B-43C3BA86F2EA}"/>
    <cellStyle name="Accent6" xfId="6" xr:uid="{BE83DCB4-6F2A-454A-8614-4AC69C1F9531}"/>
    <cellStyle name="Calculation" xfId="7" xr:uid="{85F645FB-00B1-48F9-B134-29130133C949}"/>
    <cellStyle name="Check Cell" xfId="8" xr:uid="{00995DB7-0F52-4C2D-889A-B66E5B43CB50}"/>
    <cellStyle name="Explanatory Text" xfId="9" xr:uid="{4F635D00-F220-435E-9A3F-E2AAF4B37A69}"/>
    <cellStyle name="Heading 1" xfId="10" xr:uid="{84103C04-166D-45C3-B3BE-88A10E72DD02}"/>
    <cellStyle name="Heading 2" xfId="11" xr:uid="{036CC80A-AB02-4B36-893E-94C79687E7B2}"/>
    <cellStyle name="Heading 3" xfId="12" xr:uid="{B473FF13-4BC3-495F-A096-3C18CFC2DB0E}"/>
    <cellStyle name="Heading 4" xfId="13" xr:uid="{471C91BB-E25A-4F4A-AFA3-9B6249E9964A}"/>
    <cellStyle name="Input" xfId="14" xr:uid="{503A8390-8ED3-40D6-9A4B-1054720F5C38}"/>
    <cellStyle name="Linked Cell" xfId="15" xr:uid="{4C4C3FC2-E903-4BDF-A1EA-66B53965ADFB}"/>
    <cellStyle name="Normalny" xfId="0" builtinId="0"/>
    <cellStyle name="Normalny 2" xfId="16" xr:uid="{54C8F605-C8D7-4FCA-9656-6AE13F3CDD1F}"/>
    <cellStyle name="Normalny 3" xfId="17" xr:uid="{556D13F5-8EFD-4B45-B151-AC35B7CDD1C2}"/>
    <cellStyle name="Note" xfId="18" xr:uid="{32C5D788-DF06-44B2-A782-D9986E3AA860}"/>
    <cellStyle name="Output" xfId="19" xr:uid="{58FBFC22-0930-4D9F-B931-BFF696A8456E}"/>
    <cellStyle name="Title" xfId="20" xr:uid="{858AD361-FEE3-4F55-A193-4B85949A7B51}"/>
    <cellStyle name="Warning Text" xfId="21" xr:uid="{4EBD6217-A120-4BCE-8823-A651297E5424}"/>
  </cellStyles>
  <dxfs count="0"/>
  <tableStyles count="0" defaultTableStyle="TableStyleMedium2" defaultPivotStyle="PivotStyleLight16"/>
  <colors>
    <mruColors>
      <color rgb="FFEBF1DE"/>
      <color rgb="FFCCFFCC"/>
      <color rgb="FF99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114300</xdr:rowOff>
    </xdr:from>
    <xdr:to>
      <xdr:col>1</xdr:col>
      <xdr:colOff>4981575</xdr:colOff>
      <xdr:row>5</xdr:row>
      <xdr:rowOff>57150</xdr:rowOff>
    </xdr:to>
    <xdr:pic>
      <xdr:nvPicPr>
        <xdr:cNvPr id="22683" name="Obraz 1">
          <a:extLst>
            <a:ext uri="{FF2B5EF4-FFF2-40B4-BE49-F238E27FC236}">
              <a16:creationId xmlns:a16="http://schemas.microsoft.com/office/drawing/2014/main" id="{FD59F26B-4C6B-3DBC-D9AC-CE61FEDA9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4300"/>
          <a:ext cx="5210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1</xdr:row>
      <xdr:rowOff>104775</xdr:rowOff>
    </xdr:from>
    <xdr:to>
      <xdr:col>9</xdr:col>
      <xdr:colOff>114300</xdr:colOff>
      <xdr:row>1</xdr:row>
      <xdr:rowOff>1219200</xdr:rowOff>
    </xdr:to>
    <xdr:pic>
      <xdr:nvPicPr>
        <xdr:cNvPr id="4364" name="Obraz 1">
          <a:extLst>
            <a:ext uri="{FF2B5EF4-FFF2-40B4-BE49-F238E27FC236}">
              <a16:creationId xmlns:a16="http://schemas.microsoft.com/office/drawing/2014/main" id="{3C9430C6-DE04-2D2C-74AB-81A598539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266700"/>
          <a:ext cx="74199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10175" cy="752475"/>
    <xdr:pic>
      <xdr:nvPicPr>
        <xdr:cNvPr id="2" name="Obraz 1">
          <a:extLst>
            <a:ext uri="{FF2B5EF4-FFF2-40B4-BE49-F238E27FC236}">
              <a16:creationId xmlns:a16="http://schemas.microsoft.com/office/drawing/2014/main" id="{27288F69-5C02-419D-A723-7FFC03616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10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10175" cy="752475"/>
    <xdr:pic>
      <xdr:nvPicPr>
        <xdr:cNvPr id="2" name="Obraz 1">
          <a:extLst>
            <a:ext uri="{FF2B5EF4-FFF2-40B4-BE49-F238E27FC236}">
              <a16:creationId xmlns:a16="http://schemas.microsoft.com/office/drawing/2014/main" id="{E3FC275F-2DE6-4F25-BDD8-A7ACABF9C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10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00650" cy="752475"/>
    <xdr:pic>
      <xdr:nvPicPr>
        <xdr:cNvPr id="2" name="Obraz 1">
          <a:extLst>
            <a:ext uri="{FF2B5EF4-FFF2-40B4-BE49-F238E27FC236}">
              <a16:creationId xmlns:a16="http://schemas.microsoft.com/office/drawing/2014/main" id="{FFEE2DA4-0775-430E-B33D-4D5EBA268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006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10175" cy="752475"/>
    <xdr:pic>
      <xdr:nvPicPr>
        <xdr:cNvPr id="2" name="Obraz 1">
          <a:extLst>
            <a:ext uri="{FF2B5EF4-FFF2-40B4-BE49-F238E27FC236}">
              <a16:creationId xmlns:a16="http://schemas.microsoft.com/office/drawing/2014/main" id="{A7A66FA9-26B2-4B72-BCD4-7AE9AF62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10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10175" cy="752475"/>
    <xdr:pic>
      <xdr:nvPicPr>
        <xdr:cNvPr id="2" name="Obraz 1">
          <a:extLst>
            <a:ext uri="{FF2B5EF4-FFF2-40B4-BE49-F238E27FC236}">
              <a16:creationId xmlns:a16="http://schemas.microsoft.com/office/drawing/2014/main" id="{AD1A8B4B-86C6-481C-ABE1-ABF4E846D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10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142875</xdr:rowOff>
    </xdr:from>
    <xdr:to>
      <xdr:col>1</xdr:col>
      <xdr:colOff>4857750</xdr:colOff>
      <xdr:row>5</xdr:row>
      <xdr:rowOff>85725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EA3AB51-7B91-4A92-88B5-5450A05E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1085850" cy="752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142875</xdr:rowOff>
    </xdr:from>
    <xdr:to>
      <xdr:col>1</xdr:col>
      <xdr:colOff>4857750</xdr:colOff>
      <xdr:row>5</xdr:row>
      <xdr:rowOff>85725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B25EFD9-0F5C-4BB4-9BFB-90E27E4BB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1085850" cy="752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00650" cy="752475"/>
    <xdr:pic>
      <xdr:nvPicPr>
        <xdr:cNvPr id="2" name="Obraz 1">
          <a:extLst>
            <a:ext uri="{FF2B5EF4-FFF2-40B4-BE49-F238E27FC236}">
              <a16:creationId xmlns:a16="http://schemas.microsoft.com/office/drawing/2014/main" id="{F0560623-0CD2-4355-834B-B423D3E85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006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10175" cy="752475"/>
    <xdr:pic>
      <xdr:nvPicPr>
        <xdr:cNvPr id="2" name="Obraz 1">
          <a:extLst>
            <a:ext uri="{FF2B5EF4-FFF2-40B4-BE49-F238E27FC236}">
              <a16:creationId xmlns:a16="http://schemas.microsoft.com/office/drawing/2014/main" id="{2FC87D57-6742-4EAB-9187-CE9BEA78B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10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10175" cy="752475"/>
    <xdr:pic>
      <xdr:nvPicPr>
        <xdr:cNvPr id="2" name="Obraz 1">
          <a:extLst>
            <a:ext uri="{FF2B5EF4-FFF2-40B4-BE49-F238E27FC236}">
              <a16:creationId xmlns:a16="http://schemas.microsoft.com/office/drawing/2014/main" id="{F867A631-CD95-4670-B07B-DA0DAEB38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10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10175" cy="752475"/>
    <xdr:pic>
      <xdr:nvPicPr>
        <xdr:cNvPr id="2" name="Obraz 1">
          <a:extLst>
            <a:ext uri="{FF2B5EF4-FFF2-40B4-BE49-F238E27FC236}">
              <a16:creationId xmlns:a16="http://schemas.microsoft.com/office/drawing/2014/main" id="{67AC2C97-C850-41B6-B988-4E0F135E9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10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10175" cy="752475"/>
    <xdr:pic>
      <xdr:nvPicPr>
        <xdr:cNvPr id="2" name="Obraz 1">
          <a:extLst>
            <a:ext uri="{FF2B5EF4-FFF2-40B4-BE49-F238E27FC236}">
              <a16:creationId xmlns:a16="http://schemas.microsoft.com/office/drawing/2014/main" id="{C8F45D7A-CDE2-4987-9471-826EE10EE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10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10175" cy="752475"/>
    <xdr:pic>
      <xdr:nvPicPr>
        <xdr:cNvPr id="2" name="Obraz 1">
          <a:extLst>
            <a:ext uri="{FF2B5EF4-FFF2-40B4-BE49-F238E27FC236}">
              <a16:creationId xmlns:a16="http://schemas.microsoft.com/office/drawing/2014/main" id="{FFFFE69C-466C-4BD0-A240-F2DB6A0CD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10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10175" cy="752475"/>
    <xdr:pic>
      <xdr:nvPicPr>
        <xdr:cNvPr id="2" name="Obraz 1">
          <a:extLst>
            <a:ext uri="{FF2B5EF4-FFF2-40B4-BE49-F238E27FC236}">
              <a16:creationId xmlns:a16="http://schemas.microsoft.com/office/drawing/2014/main" id="{923501F5-EE7C-4C83-9C46-870D6D268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10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10175" cy="752475"/>
    <xdr:pic>
      <xdr:nvPicPr>
        <xdr:cNvPr id="2" name="Obraz 1">
          <a:extLst>
            <a:ext uri="{FF2B5EF4-FFF2-40B4-BE49-F238E27FC236}">
              <a16:creationId xmlns:a16="http://schemas.microsoft.com/office/drawing/2014/main" id="{5EB359F6-8D23-4177-9A87-E88EA1694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10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10175" cy="752475"/>
    <xdr:pic>
      <xdr:nvPicPr>
        <xdr:cNvPr id="2" name="Obraz 1">
          <a:extLst>
            <a:ext uri="{FF2B5EF4-FFF2-40B4-BE49-F238E27FC236}">
              <a16:creationId xmlns:a16="http://schemas.microsoft.com/office/drawing/2014/main" id="{575626FB-132B-4530-99E8-B4714F055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10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10175" cy="752475"/>
    <xdr:pic>
      <xdr:nvPicPr>
        <xdr:cNvPr id="2" name="Obraz 1">
          <a:extLst>
            <a:ext uri="{FF2B5EF4-FFF2-40B4-BE49-F238E27FC236}">
              <a16:creationId xmlns:a16="http://schemas.microsoft.com/office/drawing/2014/main" id="{07D75E0F-B7C5-4AC2-A7FE-E7604AD23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10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5210175" cy="752475"/>
    <xdr:pic>
      <xdr:nvPicPr>
        <xdr:cNvPr id="2" name="Obraz 1">
          <a:extLst>
            <a:ext uri="{FF2B5EF4-FFF2-40B4-BE49-F238E27FC236}">
              <a16:creationId xmlns:a16="http://schemas.microsoft.com/office/drawing/2014/main" id="{ECCB0113-1769-4105-ACC0-17FC610EB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5210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5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6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8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9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0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1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2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3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FBD91-B3C8-4D86-87EF-BE5272200C4E}">
  <dimension ref="A7:F34"/>
  <sheetViews>
    <sheetView topLeftCell="A19" workbookViewId="0">
      <selection activeCell="B15" sqref="B15"/>
    </sheetView>
  </sheetViews>
  <sheetFormatPr defaultColWidth="8.85546875" defaultRowHeight="12.75" x14ac:dyDescent="0.2"/>
  <cols>
    <col min="1" max="1" width="9.140625" style="46" customWidth="1"/>
    <col min="2" max="2" width="105.28515625" style="46" customWidth="1"/>
    <col min="3" max="16384" width="8.85546875" style="46"/>
  </cols>
  <sheetData>
    <row r="7" spans="1:2" ht="34.15" customHeight="1" x14ac:dyDescent="0.2">
      <c r="A7" s="195" t="s">
        <v>38</v>
      </c>
      <c r="B7" s="195"/>
    </row>
    <row r="9" spans="1:2" ht="25.15" customHeight="1" x14ac:dyDescent="0.2">
      <c r="A9" s="91" t="s">
        <v>37</v>
      </c>
      <c r="B9" s="92" t="s">
        <v>39</v>
      </c>
    </row>
    <row r="10" spans="1:2" ht="19.899999999999999" customHeight="1" x14ac:dyDescent="0.2">
      <c r="A10" s="93">
        <v>1</v>
      </c>
      <c r="B10" s="94" t="s">
        <v>48</v>
      </c>
    </row>
    <row r="11" spans="1:2" ht="19.899999999999999" customHeight="1" x14ac:dyDescent="0.2">
      <c r="A11" s="93">
        <v>2</v>
      </c>
      <c r="B11" s="94" t="s">
        <v>49</v>
      </c>
    </row>
    <row r="12" spans="1:2" ht="34.9" customHeight="1" x14ac:dyDescent="0.2">
      <c r="A12" s="93">
        <v>3</v>
      </c>
      <c r="B12" s="95" t="s">
        <v>50</v>
      </c>
    </row>
    <row r="13" spans="1:2" ht="19.899999999999999" customHeight="1" x14ac:dyDescent="0.2">
      <c r="A13" s="93">
        <v>4</v>
      </c>
      <c r="B13" s="94" t="s">
        <v>51</v>
      </c>
    </row>
    <row r="14" spans="1:2" ht="36.6" customHeight="1" x14ac:dyDescent="0.2">
      <c r="A14" s="93">
        <v>5</v>
      </c>
      <c r="B14" s="95" t="s">
        <v>62</v>
      </c>
    </row>
    <row r="15" spans="1:2" ht="19.899999999999999" customHeight="1" x14ac:dyDescent="0.2">
      <c r="A15" s="93">
        <v>6</v>
      </c>
      <c r="B15" s="94" t="s">
        <v>52</v>
      </c>
    </row>
    <row r="16" spans="1:2" ht="19.899999999999999" customHeight="1" x14ac:dyDescent="0.2">
      <c r="A16" s="93">
        <v>7</v>
      </c>
      <c r="B16" s="94" t="s">
        <v>53</v>
      </c>
    </row>
    <row r="17" spans="1:6" ht="35.450000000000003" customHeight="1" x14ac:dyDescent="0.2">
      <c r="A17" s="93">
        <v>8</v>
      </c>
      <c r="B17" s="95" t="s">
        <v>42</v>
      </c>
    </row>
    <row r="18" spans="1:6" ht="19.899999999999999" customHeight="1" x14ac:dyDescent="0.2">
      <c r="A18" s="93">
        <v>9</v>
      </c>
      <c r="B18" s="94" t="s">
        <v>54</v>
      </c>
    </row>
    <row r="19" spans="1:6" ht="33.6" customHeight="1" x14ac:dyDescent="0.2">
      <c r="A19" s="93">
        <v>10</v>
      </c>
      <c r="B19" s="95" t="s">
        <v>95</v>
      </c>
    </row>
    <row r="20" spans="1:6" ht="33.6" customHeight="1" x14ac:dyDescent="0.2">
      <c r="A20" s="93">
        <v>11</v>
      </c>
      <c r="B20" s="96" t="s">
        <v>96</v>
      </c>
    </row>
    <row r="21" spans="1:6" ht="19.149999999999999" customHeight="1" x14ac:dyDescent="0.2">
      <c r="A21" s="97"/>
      <c r="B21" s="98" t="s">
        <v>47</v>
      </c>
    </row>
    <row r="22" spans="1:6" ht="33" customHeight="1" x14ac:dyDescent="0.2">
      <c r="A22" s="99" t="s">
        <v>24</v>
      </c>
      <c r="B22" s="95" t="s">
        <v>97</v>
      </c>
      <c r="F22" s="100"/>
    </row>
    <row r="23" spans="1:6" ht="37.9" customHeight="1" x14ac:dyDescent="0.2">
      <c r="A23" s="99" t="s">
        <v>40</v>
      </c>
      <c r="B23" s="95" t="s">
        <v>65</v>
      </c>
      <c r="F23" s="101"/>
    </row>
    <row r="24" spans="1:6" ht="19.899999999999999" customHeight="1" x14ac:dyDescent="0.2">
      <c r="A24" s="99" t="s">
        <v>11</v>
      </c>
      <c r="B24" s="95" t="s">
        <v>43</v>
      </c>
    </row>
    <row r="25" spans="1:6" ht="19.899999999999999" customHeight="1" x14ac:dyDescent="0.2">
      <c r="A25" s="99" t="s">
        <v>12</v>
      </c>
      <c r="B25" s="95" t="s">
        <v>44</v>
      </c>
    </row>
    <row r="26" spans="1:6" ht="19.899999999999999" customHeight="1" x14ac:dyDescent="0.2">
      <c r="A26" s="99" t="s">
        <v>10</v>
      </c>
      <c r="B26" s="95" t="s">
        <v>98</v>
      </c>
    </row>
    <row r="27" spans="1:6" ht="19.899999999999999" customHeight="1" x14ac:dyDescent="0.2">
      <c r="A27" s="99" t="s">
        <v>87</v>
      </c>
      <c r="B27" s="95" t="s">
        <v>99</v>
      </c>
    </row>
    <row r="28" spans="1:6" ht="19.899999999999999" customHeight="1" x14ac:dyDescent="0.2">
      <c r="A28" s="99" t="s">
        <v>17</v>
      </c>
      <c r="B28" s="95" t="s">
        <v>45</v>
      </c>
    </row>
    <row r="29" spans="1:6" ht="19.899999999999999" customHeight="1" x14ac:dyDescent="0.2">
      <c r="A29" s="99" t="s">
        <v>18</v>
      </c>
      <c r="B29" s="95" t="s">
        <v>46</v>
      </c>
    </row>
    <row r="30" spans="1:6" ht="19.899999999999999" customHeight="1" x14ac:dyDescent="0.2">
      <c r="A30" s="99" t="s">
        <v>59</v>
      </c>
      <c r="B30" s="95" t="s">
        <v>66</v>
      </c>
    </row>
    <row r="31" spans="1:6" ht="19.899999999999999" customHeight="1" x14ac:dyDescent="0.2">
      <c r="A31" s="99" t="s">
        <v>60</v>
      </c>
      <c r="B31" s="95" t="s">
        <v>67</v>
      </c>
    </row>
    <row r="34" spans="2:2" ht="15" x14ac:dyDescent="0.2">
      <c r="B34" s="87" t="s">
        <v>57</v>
      </c>
    </row>
  </sheetData>
  <sheetProtection password="E8CE" sheet="1"/>
  <mergeCells count="1">
    <mergeCell ref="A7:B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62F31-AA91-4477-8BF6-A9262B0E54C5}">
  <dimension ref="A2:N62"/>
  <sheetViews>
    <sheetView tabSelected="1" topLeftCell="A3" workbookViewId="0">
      <selection activeCell="K10" sqref="K10"/>
    </sheetView>
  </sheetViews>
  <sheetFormatPr defaultRowHeight="12.75" x14ac:dyDescent="0.2"/>
  <cols>
    <col min="2" max="2" width="40.7109375" customWidth="1"/>
    <col min="3" max="4" width="10.7109375" customWidth="1"/>
    <col min="5" max="5" width="14.5703125" customWidth="1"/>
    <col min="6" max="8" width="10.7109375" customWidth="1"/>
    <col min="9" max="9" width="14.5703125" customWidth="1"/>
    <col min="10" max="10" width="10.42578125" customWidth="1"/>
    <col min="11" max="11" width="15.28515625" customWidth="1"/>
  </cols>
  <sheetData>
    <row r="2" spans="1:12" ht="101.45" customHeight="1" x14ac:dyDescent="0.2"/>
    <row r="3" spans="1:12" ht="27.6" customHeight="1" x14ac:dyDescent="0.2"/>
    <row r="4" spans="1:12" ht="36" customHeight="1" x14ac:dyDescent="0.2">
      <c r="A4" s="194" t="s">
        <v>778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</row>
    <row r="5" spans="1:12" ht="32.450000000000003" customHeight="1" x14ac:dyDescent="0.2">
      <c r="A5" s="192" t="s">
        <v>779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</row>
    <row r="6" spans="1:12" ht="22.5" customHeight="1" x14ac:dyDescent="0.2"/>
    <row r="7" spans="1:12" ht="54.6" customHeight="1" x14ac:dyDescent="0.2">
      <c r="A7" s="44" t="s">
        <v>75</v>
      </c>
      <c r="B7" s="45" t="s">
        <v>76</v>
      </c>
      <c r="C7" s="45" t="s">
        <v>102</v>
      </c>
      <c r="D7" s="45" t="s">
        <v>103</v>
      </c>
      <c r="E7" s="45" t="s">
        <v>77</v>
      </c>
      <c r="F7" s="45" t="s">
        <v>104</v>
      </c>
      <c r="G7" s="45" t="s">
        <v>105</v>
      </c>
      <c r="H7" s="45" t="s">
        <v>106</v>
      </c>
      <c r="I7" s="45" t="s">
        <v>78</v>
      </c>
      <c r="J7" s="45" t="s">
        <v>79</v>
      </c>
      <c r="K7" s="45" t="s">
        <v>80</v>
      </c>
      <c r="L7" s="43"/>
    </row>
    <row r="8" spans="1:12" ht="25.5" customHeight="1" x14ac:dyDescent="0.2">
      <c r="A8" s="38">
        <v>1</v>
      </c>
      <c r="B8" s="108" t="str">
        <f>SAUT!$C$1</f>
        <v>SAUT LEONARDO i nr Licencji KS nr 4/25</v>
      </c>
      <c r="C8" s="104">
        <f>SAUT!$E$187</f>
        <v>40465</v>
      </c>
      <c r="D8" s="104">
        <f>SAUT!$E$198</f>
        <v>1000</v>
      </c>
      <c r="E8" s="38">
        <f t="shared" ref="E8:E25" si="0">SUM(C8+D8)</f>
        <v>41465</v>
      </c>
      <c r="F8" s="104">
        <f>SAUT!$E$211</f>
        <v>0</v>
      </c>
      <c r="G8" s="104">
        <f>SAUT!$E$261</f>
        <v>0</v>
      </c>
      <c r="H8" s="104">
        <f>SAUT!$E$275</f>
        <v>0</v>
      </c>
      <c r="I8" s="38">
        <f t="shared" ref="I8:I25" si="1">SUM(F8:H8)</f>
        <v>0</v>
      </c>
      <c r="J8" s="104">
        <f>SAUT!$E$280</f>
        <v>720</v>
      </c>
      <c r="K8" s="174">
        <f>SAUT!$E$284</f>
        <v>42185</v>
      </c>
    </row>
    <row r="9" spans="1:12" ht="25.5" customHeight="1" x14ac:dyDescent="0.2">
      <c r="A9" s="38">
        <v>2</v>
      </c>
      <c r="B9" s="108" t="str">
        <f>GSML!$C$1</f>
        <v>Gliwickie SML i Nr Lic - 6/25</v>
      </c>
      <c r="C9" s="104">
        <f>GSML!$E$98</f>
        <v>14288</v>
      </c>
      <c r="D9" s="104">
        <f>GSML!$E$109</f>
        <v>10500</v>
      </c>
      <c r="E9" s="38">
        <f t="shared" si="0"/>
        <v>24788</v>
      </c>
      <c r="F9" s="104">
        <f>GSML!$E$122</f>
        <v>6100</v>
      </c>
      <c r="G9" s="104">
        <f>GSML!$E$191</f>
        <v>6030</v>
      </c>
      <c r="H9" s="104">
        <f>GSML!$E$205</f>
        <v>3400</v>
      </c>
      <c r="I9" s="38">
        <f t="shared" si="1"/>
        <v>15530</v>
      </c>
      <c r="J9" s="104">
        <f>GSML!$E$210</f>
        <v>1220</v>
      </c>
      <c r="K9" s="174">
        <f>GSML!$E$214</f>
        <v>41538</v>
      </c>
    </row>
    <row r="10" spans="1:12" ht="25.5" customHeight="1" x14ac:dyDescent="0.2">
      <c r="A10" s="38">
        <v>3</v>
      </c>
      <c r="B10" s="108" t="str">
        <f>MTSR!$C$1</f>
        <v>MTSR Sowiniec, Lic. Nr 18/25</v>
      </c>
      <c r="C10" s="104">
        <f>MTSR!$E$179</f>
        <v>17513</v>
      </c>
      <c r="D10" s="104">
        <f>MTSR!$E$190</f>
        <v>0</v>
      </c>
      <c r="E10" s="38">
        <f t="shared" si="0"/>
        <v>17513</v>
      </c>
      <c r="F10" s="104">
        <f>MTSR!$E$203</f>
        <v>500</v>
      </c>
      <c r="G10" s="104">
        <f>MTSR!$E$253</f>
        <v>480</v>
      </c>
      <c r="H10" s="104">
        <f>MTSR!$E$267</f>
        <v>800</v>
      </c>
      <c r="I10" s="38">
        <f t="shared" si="1"/>
        <v>1780</v>
      </c>
      <c r="J10" s="104">
        <f>MTSR!$E$272</f>
        <v>400</v>
      </c>
      <c r="K10" s="174">
        <f>MTSR!$E$276</f>
        <v>19693</v>
      </c>
    </row>
    <row r="11" spans="1:12" ht="25.5" customHeight="1" x14ac:dyDescent="0.2">
      <c r="A11" s="38">
        <v>4</v>
      </c>
      <c r="B11" s="108" t="str">
        <f>WIE!$C$1</f>
        <v>KM im. E.Kujana w Wierzawicach Lic. nr. 48/25</v>
      </c>
      <c r="C11" s="104">
        <f>WIE!$E$71</f>
        <v>12940</v>
      </c>
      <c r="D11" s="104">
        <f>WIE!$E$82</f>
        <v>2500</v>
      </c>
      <c r="E11" s="38">
        <f t="shared" si="0"/>
        <v>15440</v>
      </c>
      <c r="F11" s="104">
        <f>WIE!$E$95</f>
        <v>700</v>
      </c>
      <c r="G11" s="104">
        <f>WIE!$E$149</f>
        <v>2020</v>
      </c>
      <c r="H11" s="104">
        <f>WIE!$E$163</f>
        <v>0</v>
      </c>
      <c r="I11" s="38">
        <f t="shared" si="1"/>
        <v>2720</v>
      </c>
      <c r="J11" s="104">
        <f>WIE!$E$168</f>
        <v>620</v>
      </c>
      <c r="K11" s="174">
        <f>WIE!$E$172</f>
        <v>18780</v>
      </c>
    </row>
    <row r="12" spans="1:12" ht="25.5" customHeight="1" x14ac:dyDescent="0.2">
      <c r="A12" s="38">
        <v>5</v>
      </c>
      <c r="B12" s="108" t="str">
        <f>Artbem!$C$1</f>
        <v>Aeromodelklub Artbem - Lic. Nr 58/25</v>
      </c>
      <c r="C12" s="104">
        <f>Artbem!$E$63</f>
        <v>3910</v>
      </c>
      <c r="D12" s="104">
        <f>Artbem!$E$74</f>
        <v>3100</v>
      </c>
      <c r="E12" s="38">
        <f t="shared" si="0"/>
        <v>7010</v>
      </c>
      <c r="F12" s="104">
        <f>Artbem!$E$87</f>
        <v>3170</v>
      </c>
      <c r="G12" s="104">
        <f>Artbem!$E$141</f>
        <v>400</v>
      </c>
      <c r="H12" s="104">
        <f>Artbem!$E$155</f>
        <v>1400</v>
      </c>
      <c r="I12" s="38">
        <f t="shared" si="1"/>
        <v>4970</v>
      </c>
      <c r="J12" s="104">
        <f>Artbem!$E$160</f>
        <v>480</v>
      </c>
      <c r="K12" s="174">
        <f>Artbem!$E$164</f>
        <v>12460</v>
      </c>
    </row>
    <row r="13" spans="1:12" ht="25.5" customHeight="1" x14ac:dyDescent="0.2">
      <c r="A13" s="38">
        <v>6</v>
      </c>
      <c r="B13" s="108" t="str">
        <f>APO!$C$1</f>
        <v>Aeroklub Poznański, nr LKS 25/25</v>
      </c>
      <c r="C13" s="104">
        <f>APO!$E$63</f>
        <v>6860</v>
      </c>
      <c r="D13" s="104">
        <f>APO!$E$74</f>
        <v>3000</v>
      </c>
      <c r="E13" s="38">
        <f t="shared" si="0"/>
        <v>9860</v>
      </c>
      <c r="F13" s="104">
        <f>APO!$E$87</f>
        <v>1020</v>
      </c>
      <c r="G13" s="104">
        <f>APO!$E$137</f>
        <v>650</v>
      </c>
      <c r="H13" s="104">
        <f>APO!$E$151</f>
        <v>200</v>
      </c>
      <c r="I13" s="38">
        <f t="shared" si="1"/>
        <v>1870</v>
      </c>
      <c r="J13" s="104">
        <f>APO!$E$156</f>
        <v>440</v>
      </c>
      <c r="K13" s="174">
        <f>APO!$E$160</f>
        <v>12170</v>
      </c>
    </row>
    <row r="14" spans="1:12" ht="25.5" customHeight="1" x14ac:dyDescent="0.2">
      <c r="A14" s="38">
        <v>7</v>
      </c>
      <c r="B14" s="108" t="str">
        <f>ORION!$C$1</f>
        <v>UKM ORION w Muszynie Lic. Nr 12/25</v>
      </c>
      <c r="C14" s="104">
        <f>ORION!$E$63</f>
        <v>6850</v>
      </c>
      <c r="D14" s="104">
        <f>ORION!$E$74</f>
        <v>1500</v>
      </c>
      <c r="E14" s="38">
        <f t="shared" si="0"/>
        <v>8350</v>
      </c>
      <c r="F14" s="104">
        <f>ORION!$E$87</f>
        <v>0</v>
      </c>
      <c r="G14" s="104">
        <f>ORION!$E$141</f>
        <v>0</v>
      </c>
      <c r="H14" s="104">
        <f>ORION!$E$155</f>
        <v>0</v>
      </c>
      <c r="I14" s="38">
        <f t="shared" si="1"/>
        <v>0</v>
      </c>
      <c r="J14" s="104">
        <f>ORION!$E$160</f>
        <v>140</v>
      </c>
      <c r="K14" s="174">
        <f>ORION!$E$164</f>
        <v>8490</v>
      </c>
    </row>
    <row r="15" spans="1:12" ht="25.5" customHeight="1" x14ac:dyDescent="0.2">
      <c r="A15" s="38">
        <v>8</v>
      </c>
      <c r="B15" s="108" t="str">
        <f>HSML!$C$1</f>
        <v>Hrubieszowskie SML i nr Licencji KS 19/25</v>
      </c>
      <c r="C15" s="104">
        <f>HSML!$E$63</f>
        <v>1405</v>
      </c>
      <c r="D15" s="104">
        <f>HSML!$E$74</f>
        <v>0</v>
      </c>
      <c r="E15" s="38">
        <f t="shared" si="0"/>
        <v>1405</v>
      </c>
      <c r="F15" s="104">
        <f>HSML!$E$87</f>
        <v>2380</v>
      </c>
      <c r="G15" s="104">
        <f>HSML!$E$141</f>
        <v>2890</v>
      </c>
      <c r="H15" s="104">
        <f>HSML!$E$155</f>
        <v>500</v>
      </c>
      <c r="I15" s="38">
        <f t="shared" si="1"/>
        <v>5770</v>
      </c>
      <c r="J15" s="104">
        <f>HSML!$E$160</f>
        <v>260</v>
      </c>
      <c r="K15" s="174">
        <f>HSML!$E$164</f>
        <v>7435</v>
      </c>
    </row>
    <row r="16" spans="1:12" ht="25.5" customHeight="1" x14ac:dyDescent="0.2">
      <c r="A16" s="38">
        <v>9</v>
      </c>
      <c r="B16" s="108" t="str">
        <f>AZM!$C$1</f>
        <v>Aeroklub Ziemi Mazowieckiej, Lic. KS nr 11/25</v>
      </c>
      <c r="C16" s="104">
        <f>AZM!$E$63</f>
        <v>730</v>
      </c>
      <c r="D16" s="104">
        <f>AZM!$E$74</f>
        <v>800</v>
      </c>
      <c r="E16" s="38">
        <f t="shared" si="0"/>
        <v>1530</v>
      </c>
      <c r="F16" s="104">
        <f>AZM!$E$87</f>
        <v>3700</v>
      </c>
      <c r="G16" s="104">
        <f>AZM!$E$141</f>
        <v>570</v>
      </c>
      <c r="H16" s="104">
        <f>AZM!$E$155</f>
        <v>1400</v>
      </c>
      <c r="I16" s="38">
        <f t="shared" si="1"/>
        <v>5670</v>
      </c>
      <c r="J16" s="104">
        <f>AZM!$E$160</f>
        <v>60</v>
      </c>
      <c r="K16" s="174">
        <f>AZM!$E$164</f>
        <v>7260</v>
      </c>
    </row>
    <row r="17" spans="1:14" ht="25.5" customHeight="1" x14ac:dyDescent="0.2">
      <c r="A17" s="38">
        <v>10</v>
      </c>
      <c r="B17" s="108" t="str">
        <f>AW!$C$1</f>
        <v>Aeroklub Warszawski nr Licencji KS 61/25</v>
      </c>
      <c r="C17" s="104">
        <f>AW!$E$63</f>
        <v>1305</v>
      </c>
      <c r="D17" s="104">
        <f>AW!$E$74</f>
        <v>500</v>
      </c>
      <c r="E17" s="38">
        <f t="shared" si="0"/>
        <v>1805</v>
      </c>
      <c r="F17" s="104">
        <f>AW!$E$87</f>
        <v>2080</v>
      </c>
      <c r="G17" s="104">
        <f>AW!$E$141</f>
        <v>2260</v>
      </c>
      <c r="H17" s="104">
        <f>AW!$E$155</f>
        <v>500</v>
      </c>
      <c r="I17" s="38">
        <f t="shared" si="1"/>
        <v>4840</v>
      </c>
      <c r="J17" s="104">
        <f>AW!$E$160</f>
        <v>600</v>
      </c>
      <c r="K17" s="174">
        <f>AW!$E$164</f>
        <v>7245</v>
      </c>
    </row>
    <row r="18" spans="1:14" ht="25.5" customHeight="1" x14ac:dyDescent="0.2">
      <c r="A18" s="38">
        <v>11</v>
      </c>
      <c r="B18" s="108" t="str">
        <f>ASW!$C$1</f>
        <v>Aeroklub Stalowowolski nr licencji 47/25</v>
      </c>
      <c r="C18" s="104">
        <f>ASW!$E$63</f>
        <v>1265</v>
      </c>
      <c r="D18" s="104">
        <f>ASW!$E$74</f>
        <v>3000</v>
      </c>
      <c r="E18" s="38">
        <f t="shared" si="0"/>
        <v>4265</v>
      </c>
      <c r="F18" s="104">
        <f>ASW!$E$87</f>
        <v>100</v>
      </c>
      <c r="G18" s="104">
        <f>ASW!$E$141</f>
        <v>200</v>
      </c>
      <c r="H18" s="104">
        <f>ASW!$E$155</f>
        <v>500</v>
      </c>
      <c r="I18" s="38">
        <f t="shared" si="1"/>
        <v>800</v>
      </c>
      <c r="J18" s="104">
        <f>ASW!$E$160</f>
        <v>300</v>
      </c>
      <c r="K18" s="174">
        <f>ASW!$E$164</f>
        <v>5365</v>
      </c>
    </row>
    <row r="19" spans="1:14" ht="25.5" customHeight="1" x14ac:dyDescent="0.2">
      <c r="A19" s="38">
        <v>12</v>
      </c>
      <c r="B19" s="108" t="str">
        <f>AROW!$C$1</f>
        <v>Aeroklub Rybnickiego Okręgu Węglowego 27/25</v>
      </c>
      <c r="C19" s="104">
        <f>AROW!$E$63</f>
        <v>2968</v>
      </c>
      <c r="D19" s="104">
        <f>AROW!$E$74</f>
        <v>1000</v>
      </c>
      <c r="E19" s="38">
        <f t="shared" si="0"/>
        <v>3968</v>
      </c>
      <c r="F19" s="104">
        <f>AROW!$E$87</f>
        <v>700</v>
      </c>
      <c r="G19" s="104">
        <f>AROW!$E$141</f>
        <v>0</v>
      </c>
      <c r="H19" s="104">
        <f>AROW!$E$155</f>
        <v>0</v>
      </c>
      <c r="I19" s="38">
        <f t="shared" si="1"/>
        <v>700</v>
      </c>
      <c r="J19" s="104">
        <f>AROW!$E$160</f>
        <v>460</v>
      </c>
      <c r="K19" s="174">
        <f>AROW!$E$164</f>
        <v>5128</v>
      </c>
    </row>
    <row r="20" spans="1:14" ht="25.5" customHeight="1" x14ac:dyDescent="0.2">
      <c r="A20" s="38">
        <v>13</v>
      </c>
      <c r="B20" s="108" t="str">
        <f>AGL!$C$1</f>
        <v>Aeroklub Gliwicki  62/25</v>
      </c>
      <c r="C20" s="104">
        <f>AGL!$E$63</f>
        <v>0</v>
      </c>
      <c r="D20" s="104">
        <f>AGL!$E$74</f>
        <v>0</v>
      </c>
      <c r="E20" s="38">
        <f t="shared" si="0"/>
        <v>0</v>
      </c>
      <c r="F20" s="104">
        <f>AGL!$E$87</f>
        <v>2340</v>
      </c>
      <c r="G20" s="104">
        <f>AGL!$E$141</f>
        <v>490</v>
      </c>
      <c r="H20" s="104">
        <f>AGL!$E$155</f>
        <v>1900</v>
      </c>
      <c r="I20" s="38">
        <f t="shared" si="1"/>
        <v>4730</v>
      </c>
      <c r="J20" s="104">
        <f>AGL!$E$160</f>
        <v>140</v>
      </c>
      <c r="K20" s="174">
        <f>AGL!$E$164</f>
        <v>4870</v>
      </c>
    </row>
    <row r="21" spans="1:14" ht="25.5" customHeight="1" x14ac:dyDescent="0.2">
      <c r="A21" s="38">
        <v>14</v>
      </c>
      <c r="B21" s="108" t="str">
        <f>AOS!$C$1</f>
        <v>Aeroklub Ostrowski 2/25</v>
      </c>
      <c r="C21" s="104">
        <f>AOS!$E$63</f>
        <v>1070</v>
      </c>
      <c r="D21" s="104">
        <f>AOS!$E$74</f>
        <v>2500</v>
      </c>
      <c r="E21" s="38">
        <f t="shared" si="0"/>
        <v>3570</v>
      </c>
      <c r="F21" s="104">
        <f>AOS!$E$87</f>
        <v>0</v>
      </c>
      <c r="G21" s="104">
        <f>AOS!$E$141</f>
        <v>200</v>
      </c>
      <c r="H21" s="104">
        <f>AOS!$E$155</f>
        <v>0</v>
      </c>
      <c r="I21" s="38">
        <f t="shared" si="1"/>
        <v>200</v>
      </c>
      <c r="J21" s="104">
        <f>AOS!$E$160</f>
        <v>80</v>
      </c>
      <c r="K21" s="174">
        <f>AOS!$E$164</f>
        <v>3850</v>
      </c>
    </row>
    <row r="22" spans="1:14" ht="25.5" customHeight="1" x14ac:dyDescent="0.2">
      <c r="A22" s="38">
        <v>15</v>
      </c>
      <c r="B22" s="108" t="str">
        <f>ŁASK!$C$1</f>
        <v>Klub Modelarstwa LiK ŁDK w Łasku 35/25</v>
      </c>
      <c r="C22" s="104">
        <f>ŁASK!$E$63</f>
        <v>0</v>
      </c>
      <c r="D22" s="104">
        <f>ŁASK!$E$74</f>
        <v>0</v>
      </c>
      <c r="E22" s="38">
        <f t="shared" si="0"/>
        <v>0</v>
      </c>
      <c r="F22" s="104">
        <f>ŁASK!$E$87</f>
        <v>1100</v>
      </c>
      <c r="G22" s="104">
        <f>ŁASK!$E$141</f>
        <v>540</v>
      </c>
      <c r="H22" s="104">
        <f>ŁASK!$E$155</f>
        <v>700</v>
      </c>
      <c r="I22" s="38">
        <f t="shared" si="1"/>
        <v>2340</v>
      </c>
      <c r="J22" s="104">
        <f>ŁASK!$E$160</f>
        <v>140</v>
      </c>
      <c r="K22" s="174">
        <f>ŁASK!$E$164</f>
        <v>2480</v>
      </c>
    </row>
    <row r="23" spans="1:14" ht="25.5" customHeight="1" x14ac:dyDescent="0.2">
      <c r="A23" s="38">
        <v>16</v>
      </c>
      <c r="B23" s="108" t="str">
        <f>MSML!$C$1</f>
        <v>Mieleckie SML 41/25</v>
      </c>
      <c r="C23" s="104">
        <f>MSML!$E$63</f>
        <v>460</v>
      </c>
      <c r="D23" s="104">
        <f>MSML!$E$74</f>
        <v>0</v>
      </c>
      <c r="E23" s="38">
        <f t="shared" si="0"/>
        <v>460</v>
      </c>
      <c r="F23" s="104">
        <f>MSML!$E$87</f>
        <v>720</v>
      </c>
      <c r="G23" s="104">
        <f>MSML!$E$141</f>
        <v>200</v>
      </c>
      <c r="H23" s="104">
        <f>MSML!$E$155</f>
        <v>400</v>
      </c>
      <c r="I23" s="38">
        <f t="shared" si="1"/>
        <v>1320</v>
      </c>
      <c r="J23" s="104">
        <f>MSML!$E$160</f>
        <v>80</v>
      </c>
      <c r="K23" s="174">
        <f>MSML!$E$164</f>
        <v>1860</v>
      </c>
    </row>
    <row r="24" spans="1:14" ht="25.5" customHeight="1" x14ac:dyDescent="0.2">
      <c r="A24" s="38">
        <v>17</v>
      </c>
      <c r="B24" s="108" t="str">
        <f>APSL!$C$1</f>
        <v>Aeroklub Podkarpacki SL w Krośnie, 67/25</v>
      </c>
      <c r="C24" s="104">
        <f>APSL!$E$63</f>
        <v>305</v>
      </c>
      <c r="D24" s="104">
        <f>APSL!$E$74</f>
        <v>500</v>
      </c>
      <c r="E24" s="38">
        <f t="shared" si="0"/>
        <v>805</v>
      </c>
      <c r="F24" s="104">
        <f>APSL!$E$87</f>
        <v>0</v>
      </c>
      <c r="G24" s="104">
        <f>APSL!$E$141</f>
        <v>320</v>
      </c>
      <c r="H24" s="104">
        <f>APSL!$E$155</f>
        <v>0</v>
      </c>
      <c r="I24" s="38">
        <f t="shared" si="1"/>
        <v>320</v>
      </c>
      <c r="J24" s="104">
        <f>APSL!$E$160</f>
        <v>80</v>
      </c>
      <c r="K24" s="174">
        <f>APSL!$E$164</f>
        <v>1205</v>
      </c>
    </row>
    <row r="25" spans="1:14" ht="25.5" customHeight="1" x14ac:dyDescent="0.2">
      <c r="A25" s="38">
        <v>18</v>
      </c>
      <c r="B25" s="186" t="str">
        <f>ALO!$C$1</f>
        <v>Aeroklub Łódzki Nr licencji 21/25</v>
      </c>
      <c r="C25" s="104">
        <f>ALO!$E$63</f>
        <v>170</v>
      </c>
      <c r="D25" s="104">
        <f>ALO!$E$74</f>
        <v>0</v>
      </c>
      <c r="E25" s="38">
        <f t="shared" si="0"/>
        <v>170</v>
      </c>
      <c r="F25" s="104">
        <f>ALO!$E$87</f>
        <v>200</v>
      </c>
      <c r="G25" s="104">
        <f>ALO!$E$141</f>
        <v>290</v>
      </c>
      <c r="H25" s="104">
        <f>ALO!$E$155</f>
        <v>0</v>
      </c>
      <c r="I25" s="38">
        <f t="shared" si="1"/>
        <v>490</v>
      </c>
      <c r="J25" s="104">
        <f>ALO!$E$160</f>
        <v>60</v>
      </c>
      <c r="K25" s="174">
        <f>ALO!$E$164</f>
        <v>720</v>
      </c>
    </row>
    <row r="26" spans="1:14" ht="22.5" customHeight="1" x14ac:dyDescent="0.25">
      <c r="A26" s="38">
        <v>19</v>
      </c>
      <c r="B26" s="187" t="s">
        <v>769</v>
      </c>
      <c r="C26" s="190"/>
      <c r="D26" s="190"/>
      <c r="E26" s="184"/>
      <c r="F26" s="190"/>
      <c r="G26" s="190"/>
      <c r="H26" s="190"/>
      <c r="I26" s="184"/>
      <c r="J26" s="191">
        <v>520</v>
      </c>
      <c r="K26" s="185">
        <v>520</v>
      </c>
      <c r="N26" s="175"/>
    </row>
    <row r="27" spans="1:14" ht="22.5" customHeight="1" x14ac:dyDescent="0.2">
      <c r="A27" s="38">
        <v>20</v>
      </c>
      <c r="B27" s="187" t="s">
        <v>760</v>
      </c>
      <c r="C27" s="190"/>
      <c r="D27" s="190"/>
      <c r="E27" s="184"/>
      <c r="F27" s="190"/>
      <c r="G27" s="190"/>
      <c r="H27" s="190"/>
      <c r="I27" s="184"/>
      <c r="J27" s="191">
        <v>360</v>
      </c>
      <c r="K27" s="185">
        <v>360</v>
      </c>
    </row>
    <row r="28" spans="1:14" ht="22.5" customHeight="1" x14ac:dyDescent="0.2">
      <c r="A28" s="38">
        <v>21</v>
      </c>
      <c r="B28" s="188" t="s">
        <v>743</v>
      </c>
      <c r="C28" s="190"/>
      <c r="D28" s="190"/>
      <c r="E28" s="184"/>
      <c r="F28" s="190"/>
      <c r="G28" s="190"/>
      <c r="H28" s="190"/>
      <c r="I28" s="184"/>
      <c r="J28" s="191">
        <v>320</v>
      </c>
      <c r="K28" s="185">
        <v>320</v>
      </c>
    </row>
    <row r="29" spans="1:14" ht="22.5" customHeight="1" x14ac:dyDescent="0.2">
      <c r="A29" s="38">
        <v>22</v>
      </c>
      <c r="B29" s="187" t="s">
        <v>757</v>
      </c>
      <c r="C29" s="190"/>
      <c r="D29" s="190"/>
      <c r="E29" s="184"/>
      <c r="F29" s="190"/>
      <c r="G29" s="190"/>
      <c r="H29" s="190"/>
      <c r="I29" s="184"/>
      <c r="J29" s="191">
        <v>320</v>
      </c>
      <c r="K29" s="185">
        <v>320</v>
      </c>
    </row>
    <row r="30" spans="1:14" ht="22.5" customHeight="1" x14ac:dyDescent="0.2">
      <c r="A30" s="38">
        <v>23</v>
      </c>
      <c r="B30" s="187" t="s">
        <v>768</v>
      </c>
      <c r="C30" s="190"/>
      <c r="D30" s="190"/>
      <c r="E30" s="184"/>
      <c r="F30" s="190"/>
      <c r="G30" s="190"/>
      <c r="H30" s="190"/>
      <c r="I30" s="184"/>
      <c r="J30" s="191">
        <v>300</v>
      </c>
      <c r="K30" s="185">
        <v>300</v>
      </c>
    </row>
    <row r="31" spans="1:14" ht="22.5" customHeight="1" x14ac:dyDescent="0.2">
      <c r="A31" s="38">
        <v>24</v>
      </c>
      <c r="B31" s="187" t="s">
        <v>749</v>
      </c>
      <c r="C31" s="190"/>
      <c r="D31" s="190"/>
      <c r="E31" s="184"/>
      <c r="F31" s="190"/>
      <c r="G31" s="190"/>
      <c r="H31" s="190"/>
      <c r="I31" s="184"/>
      <c r="J31" s="191">
        <v>280</v>
      </c>
      <c r="K31" s="185">
        <v>280</v>
      </c>
    </row>
    <row r="32" spans="1:14" ht="22.5" customHeight="1" x14ac:dyDescent="0.2">
      <c r="A32" s="38">
        <v>25</v>
      </c>
      <c r="B32" s="186" t="s">
        <v>739</v>
      </c>
      <c r="C32" s="190"/>
      <c r="D32" s="190"/>
      <c r="E32" s="184"/>
      <c r="F32" s="190"/>
      <c r="G32" s="190"/>
      <c r="H32" s="190"/>
      <c r="I32" s="184"/>
      <c r="J32" s="191">
        <v>180</v>
      </c>
      <c r="K32" s="185">
        <v>180</v>
      </c>
    </row>
    <row r="33" spans="1:11" ht="22.5" customHeight="1" x14ac:dyDescent="0.2">
      <c r="A33" s="38">
        <v>26</v>
      </c>
      <c r="B33" s="187" t="s">
        <v>750</v>
      </c>
      <c r="C33" s="190"/>
      <c r="D33" s="190"/>
      <c r="E33" s="184"/>
      <c r="F33" s="190"/>
      <c r="G33" s="190"/>
      <c r="H33" s="190"/>
      <c r="I33" s="184"/>
      <c r="J33" s="191">
        <v>160</v>
      </c>
      <c r="K33" s="185">
        <v>160</v>
      </c>
    </row>
    <row r="34" spans="1:11" ht="22.5" customHeight="1" x14ac:dyDescent="0.2">
      <c r="A34" s="38" t="s">
        <v>777</v>
      </c>
      <c r="B34" s="188" t="s">
        <v>742</v>
      </c>
      <c r="C34" s="190"/>
      <c r="D34" s="190"/>
      <c r="E34" s="184"/>
      <c r="F34" s="190"/>
      <c r="G34" s="190"/>
      <c r="H34" s="190"/>
      <c r="I34" s="184"/>
      <c r="J34" s="191">
        <v>120</v>
      </c>
      <c r="K34" s="185">
        <v>120</v>
      </c>
    </row>
    <row r="35" spans="1:11" ht="22.5" customHeight="1" x14ac:dyDescent="0.2">
      <c r="A35" s="38" t="s">
        <v>777</v>
      </c>
      <c r="B35" s="187" t="s">
        <v>744</v>
      </c>
      <c r="C35" s="190"/>
      <c r="D35" s="190"/>
      <c r="E35" s="184"/>
      <c r="F35" s="190"/>
      <c r="G35" s="190"/>
      <c r="H35" s="190"/>
      <c r="I35" s="184"/>
      <c r="J35" s="191">
        <v>120</v>
      </c>
      <c r="K35" s="185">
        <v>120</v>
      </c>
    </row>
    <row r="36" spans="1:11" ht="22.5" customHeight="1" x14ac:dyDescent="0.2">
      <c r="A36" s="38" t="s">
        <v>776</v>
      </c>
      <c r="B36" s="187" t="s">
        <v>745</v>
      </c>
      <c r="C36" s="190"/>
      <c r="D36" s="190"/>
      <c r="E36" s="184"/>
      <c r="F36" s="190"/>
      <c r="G36" s="190"/>
      <c r="H36" s="190"/>
      <c r="I36" s="184"/>
      <c r="J36" s="191">
        <v>100</v>
      </c>
      <c r="K36" s="185">
        <v>100</v>
      </c>
    </row>
    <row r="37" spans="1:11" ht="22.5" customHeight="1" x14ac:dyDescent="0.2">
      <c r="A37" s="38" t="s">
        <v>776</v>
      </c>
      <c r="B37" s="189" t="s">
        <v>764</v>
      </c>
      <c r="C37" s="190"/>
      <c r="D37" s="190"/>
      <c r="E37" s="184"/>
      <c r="F37" s="190"/>
      <c r="G37" s="190"/>
      <c r="H37" s="190"/>
      <c r="I37" s="184"/>
      <c r="J37" s="191">
        <v>100</v>
      </c>
      <c r="K37" s="185">
        <v>100</v>
      </c>
    </row>
    <row r="38" spans="1:11" ht="22.5" customHeight="1" x14ac:dyDescent="0.2">
      <c r="A38" s="38">
        <v>31</v>
      </c>
      <c r="B38" s="187" t="s">
        <v>763</v>
      </c>
      <c r="C38" s="190"/>
      <c r="D38" s="190"/>
      <c r="E38" s="184"/>
      <c r="F38" s="190"/>
      <c r="G38" s="190"/>
      <c r="H38" s="190"/>
      <c r="I38" s="184"/>
      <c r="J38" s="191">
        <v>80</v>
      </c>
      <c r="K38" s="185">
        <v>80</v>
      </c>
    </row>
    <row r="39" spans="1:11" ht="22.5" customHeight="1" x14ac:dyDescent="0.2">
      <c r="A39" s="38" t="s">
        <v>773</v>
      </c>
      <c r="B39" s="187" t="s">
        <v>753</v>
      </c>
      <c r="C39" s="190"/>
      <c r="D39" s="190"/>
      <c r="E39" s="184"/>
      <c r="F39" s="190"/>
      <c r="G39" s="190"/>
      <c r="H39" s="190"/>
      <c r="I39" s="184"/>
      <c r="J39" s="191">
        <v>60</v>
      </c>
      <c r="K39" s="185">
        <v>60</v>
      </c>
    </row>
    <row r="40" spans="1:11" ht="22.5" customHeight="1" x14ac:dyDescent="0.2">
      <c r="A40" s="38" t="s">
        <v>773</v>
      </c>
      <c r="B40" s="187" t="s">
        <v>758</v>
      </c>
      <c r="C40" s="190"/>
      <c r="D40" s="190"/>
      <c r="E40" s="184"/>
      <c r="F40" s="190"/>
      <c r="G40" s="190"/>
      <c r="H40" s="190"/>
      <c r="I40" s="184"/>
      <c r="J40" s="191">
        <v>60</v>
      </c>
      <c r="K40" s="185">
        <v>60</v>
      </c>
    </row>
    <row r="41" spans="1:11" ht="22.5" customHeight="1" x14ac:dyDescent="0.2">
      <c r="A41" s="38" t="s">
        <v>774</v>
      </c>
      <c r="B41" s="186" t="s">
        <v>738</v>
      </c>
      <c r="C41" s="190"/>
      <c r="D41" s="190"/>
      <c r="E41" s="184"/>
      <c r="F41" s="190"/>
      <c r="G41" s="190"/>
      <c r="H41" s="190"/>
      <c r="I41" s="184"/>
      <c r="J41" s="191">
        <v>40</v>
      </c>
      <c r="K41" s="185">
        <v>40</v>
      </c>
    </row>
    <row r="42" spans="1:11" ht="22.5" customHeight="1" x14ac:dyDescent="0.2">
      <c r="A42" s="38" t="s">
        <v>774</v>
      </c>
      <c r="B42" s="188" t="s">
        <v>740</v>
      </c>
      <c r="C42" s="190"/>
      <c r="D42" s="190"/>
      <c r="E42" s="184"/>
      <c r="F42" s="190"/>
      <c r="G42" s="190"/>
      <c r="H42" s="190"/>
      <c r="I42" s="184"/>
      <c r="J42" s="191">
        <v>40</v>
      </c>
      <c r="K42" s="185">
        <v>40</v>
      </c>
    </row>
    <row r="43" spans="1:11" ht="22.5" customHeight="1" x14ac:dyDescent="0.2">
      <c r="A43" s="38" t="s">
        <v>774</v>
      </c>
      <c r="B43" s="187" t="s">
        <v>747</v>
      </c>
      <c r="C43" s="190"/>
      <c r="D43" s="190"/>
      <c r="E43" s="184"/>
      <c r="F43" s="190"/>
      <c r="G43" s="190"/>
      <c r="H43" s="190"/>
      <c r="I43" s="184"/>
      <c r="J43" s="191">
        <v>40</v>
      </c>
      <c r="K43" s="185">
        <v>40</v>
      </c>
    </row>
    <row r="44" spans="1:11" ht="22.5" customHeight="1" x14ac:dyDescent="0.2">
      <c r="A44" s="38" t="s">
        <v>774</v>
      </c>
      <c r="B44" s="187" t="s">
        <v>754</v>
      </c>
      <c r="C44" s="190"/>
      <c r="D44" s="190"/>
      <c r="E44" s="184"/>
      <c r="F44" s="190"/>
      <c r="G44" s="190"/>
      <c r="H44" s="190"/>
      <c r="I44" s="184"/>
      <c r="J44" s="191">
        <v>40</v>
      </c>
      <c r="K44" s="185">
        <v>40</v>
      </c>
    </row>
    <row r="45" spans="1:11" ht="22.5" customHeight="1" x14ac:dyDescent="0.2">
      <c r="A45" s="38" t="s">
        <v>774</v>
      </c>
      <c r="B45" s="187" t="s">
        <v>759</v>
      </c>
      <c r="C45" s="190"/>
      <c r="D45" s="190"/>
      <c r="E45" s="184"/>
      <c r="F45" s="190"/>
      <c r="G45" s="190"/>
      <c r="H45" s="190"/>
      <c r="I45" s="184"/>
      <c r="J45" s="191">
        <v>40</v>
      </c>
      <c r="K45" s="185">
        <v>40</v>
      </c>
    </row>
    <row r="46" spans="1:11" ht="22.5" customHeight="1" x14ac:dyDescent="0.2">
      <c r="A46" s="38" t="s">
        <v>775</v>
      </c>
      <c r="B46" s="187" t="s">
        <v>746</v>
      </c>
      <c r="C46" s="190"/>
      <c r="D46" s="190"/>
      <c r="E46" s="184"/>
      <c r="F46" s="190"/>
      <c r="G46" s="190"/>
      <c r="H46" s="190"/>
      <c r="I46" s="184"/>
      <c r="J46" s="191">
        <v>20</v>
      </c>
      <c r="K46" s="185">
        <v>20</v>
      </c>
    </row>
    <row r="47" spans="1:11" ht="22.5" customHeight="1" x14ac:dyDescent="0.2">
      <c r="A47" s="38" t="s">
        <v>775</v>
      </c>
      <c r="B47" s="187" t="s">
        <v>748</v>
      </c>
      <c r="C47" s="190"/>
      <c r="D47" s="190"/>
      <c r="E47" s="184"/>
      <c r="F47" s="190"/>
      <c r="G47" s="190"/>
      <c r="H47" s="190"/>
      <c r="I47" s="184"/>
      <c r="J47" s="191">
        <v>20</v>
      </c>
      <c r="K47" s="185">
        <v>20</v>
      </c>
    </row>
    <row r="48" spans="1:11" ht="22.5" customHeight="1" x14ac:dyDescent="0.2">
      <c r="A48" s="38" t="s">
        <v>775</v>
      </c>
      <c r="B48" s="187" t="s">
        <v>752</v>
      </c>
      <c r="C48" s="190"/>
      <c r="D48" s="190"/>
      <c r="E48" s="184"/>
      <c r="F48" s="190"/>
      <c r="G48" s="190"/>
      <c r="H48" s="190"/>
      <c r="I48" s="184"/>
      <c r="J48" s="191">
        <v>20</v>
      </c>
      <c r="K48" s="185">
        <v>20</v>
      </c>
    </row>
    <row r="49" spans="1:11" ht="22.5" customHeight="1" x14ac:dyDescent="0.2">
      <c r="A49" s="38" t="s">
        <v>775</v>
      </c>
      <c r="B49" s="187" t="s">
        <v>755</v>
      </c>
      <c r="C49" s="190"/>
      <c r="D49" s="190"/>
      <c r="E49" s="184"/>
      <c r="F49" s="190"/>
      <c r="G49" s="190"/>
      <c r="H49" s="190"/>
      <c r="I49" s="184"/>
      <c r="J49" s="191">
        <v>20</v>
      </c>
      <c r="K49" s="185">
        <v>20</v>
      </c>
    </row>
    <row r="50" spans="1:11" ht="22.5" customHeight="1" x14ac:dyDescent="0.2">
      <c r="A50" s="38" t="s">
        <v>775</v>
      </c>
      <c r="B50" s="187" t="s">
        <v>765</v>
      </c>
      <c r="C50" s="190"/>
      <c r="D50" s="190"/>
      <c r="E50" s="184"/>
      <c r="F50" s="190"/>
      <c r="G50" s="190"/>
      <c r="H50" s="190"/>
      <c r="I50" s="184"/>
      <c r="J50" s="191">
        <v>20</v>
      </c>
      <c r="K50" s="185">
        <v>20</v>
      </c>
    </row>
    <row r="51" spans="1:11" ht="22.5" customHeight="1" x14ac:dyDescent="0.2">
      <c r="A51" s="38" t="s">
        <v>775</v>
      </c>
      <c r="B51" s="187" t="s">
        <v>766</v>
      </c>
      <c r="C51" s="190"/>
      <c r="D51" s="190"/>
      <c r="E51" s="184"/>
      <c r="F51" s="190"/>
      <c r="G51" s="190"/>
      <c r="H51" s="190"/>
      <c r="I51" s="184"/>
      <c r="J51" s="191">
        <v>20</v>
      </c>
      <c r="K51" s="185">
        <v>20</v>
      </c>
    </row>
    <row r="52" spans="1:11" ht="22.5" customHeight="1" x14ac:dyDescent="0.2">
      <c r="A52" s="38" t="s">
        <v>775</v>
      </c>
      <c r="B52" s="187" t="s">
        <v>770</v>
      </c>
      <c r="C52" s="190"/>
      <c r="D52" s="190"/>
      <c r="E52" s="184"/>
      <c r="F52" s="190"/>
      <c r="G52" s="190"/>
      <c r="H52" s="190"/>
      <c r="I52" s="184"/>
      <c r="J52" s="191">
        <v>20</v>
      </c>
      <c r="K52" s="185">
        <v>20</v>
      </c>
    </row>
    <row r="53" spans="1:11" ht="22.5" customHeight="1" x14ac:dyDescent="0.2">
      <c r="A53" s="38" t="s">
        <v>772</v>
      </c>
      <c r="B53" s="188" t="s">
        <v>741</v>
      </c>
      <c r="C53" s="190"/>
      <c r="D53" s="190"/>
      <c r="E53" s="184"/>
      <c r="F53" s="190"/>
      <c r="G53" s="190"/>
      <c r="H53" s="190"/>
      <c r="I53" s="184"/>
      <c r="J53" s="191">
        <v>0</v>
      </c>
      <c r="K53" s="185">
        <v>0</v>
      </c>
    </row>
    <row r="54" spans="1:11" ht="22.5" customHeight="1" x14ac:dyDescent="0.2">
      <c r="A54" s="38" t="s">
        <v>772</v>
      </c>
      <c r="B54" s="187" t="s">
        <v>751</v>
      </c>
      <c r="C54" s="190"/>
      <c r="D54" s="190"/>
      <c r="E54" s="184"/>
      <c r="F54" s="190"/>
      <c r="G54" s="190"/>
      <c r="H54" s="190"/>
      <c r="I54" s="184"/>
      <c r="J54" s="191">
        <v>0</v>
      </c>
      <c r="K54" s="185">
        <v>0</v>
      </c>
    </row>
    <row r="55" spans="1:11" ht="22.5" customHeight="1" x14ac:dyDescent="0.2">
      <c r="A55" s="38" t="s">
        <v>772</v>
      </c>
      <c r="B55" s="187" t="s">
        <v>761</v>
      </c>
      <c r="C55" s="190"/>
      <c r="D55" s="190"/>
      <c r="E55" s="184"/>
      <c r="F55" s="190"/>
      <c r="G55" s="190"/>
      <c r="H55" s="190"/>
      <c r="I55" s="184"/>
      <c r="J55" s="191">
        <v>0</v>
      </c>
      <c r="K55" s="185">
        <v>0</v>
      </c>
    </row>
    <row r="56" spans="1:11" ht="22.5" customHeight="1" x14ac:dyDescent="0.2">
      <c r="A56" s="38" t="s">
        <v>772</v>
      </c>
      <c r="B56" s="187" t="s">
        <v>762</v>
      </c>
      <c r="C56" s="190"/>
      <c r="D56" s="190"/>
      <c r="E56" s="184"/>
      <c r="F56" s="190"/>
      <c r="G56" s="190"/>
      <c r="H56" s="190"/>
      <c r="I56" s="184"/>
      <c r="J56" s="191">
        <v>0</v>
      </c>
      <c r="K56" s="185">
        <v>0</v>
      </c>
    </row>
    <row r="57" spans="1:11" ht="22.5" customHeight="1" x14ac:dyDescent="0.2">
      <c r="A57" s="38" t="s">
        <v>772</v>
      </c>
      <c r="B57" s="189" t="s">
        <v>756</v>
      </c>
      <c r="C57" s="190"/>
      <c r="D57" s="190"/>
      <c r="E57" s="184"/>
      <c r="F57" s="190"/>
      <c r="G57" s="190"/>
      <c r="H57" s="190"/>
      <c r="I57" s="184"/>
      <c r="J57" s="191">
        <v>0</v>
      </c>
      <c r="K57" s="185">
        <v>0</v>
      </c>
    </row>
    <row r="58" spans="1:11" ht="22.5" customHeight="1" x14ac:dyDescent="0.2">
      <c r="A58" s="38" t="s">
        <v>772</v>
      </c>
      <c r="B58" s="189" t="s">
        <v>767</v>
      </c>
      <c r="C58" s="190"/>
      <c r="D58" s="190"/>
      <c r="E58" s="184"/>
      <c r="F58" s="190"/>
      <c r="G58" s="190"/>
      <c r="H58" s="190"/>
      <c r="I58" s="184"/>
      <c r="J58" s="191">
        <v>0</v>
      </c>
      <c r="K58" s="185">
        <v>0</v>
      </c>
    </row>
    <row r="59" spans="1:11" ht="22.5" customHeight="1" x14ac:dyDescent="0.2">
      <c r="A59" s="38" t="s">
        <v>772</v>
      </c>
      <c r="B59" s="187" t="s">
        <v>771</v>
      </c>
      <c r="C59" s="190"/>
      <c r="D59" s="190"/>
      <c r="E59" s="184"/>
      <c r="F59" s="190"/>
      <c r="G59" s="190"/>
      <c r="H59" s="190"/>
      <c r="I59" s="184"/>
      <c r="J59" s="191">
        <v>0</v>
      </c>
      <c r="K59" s="185">
        <v>0</v>
      </c>
    </row>
    <row r="62" spans="1:11" ht="15.75" x14ac:dyDescent="0.25">
      <c r="B62" s="175" t="s">
        <v>81</v>
      </c>
    </row>
  </sheetData>
  <sheetProtection algorithmName="SHA-512" hashValue="8+gZLxwQFfvJX7u48lnmuCwY64+rTBdzRFRz8ltmOIfq8iOGJwvKAgEjv1SRldWgViEojXN1DZLkjDJNjskNgg==" saltValue="vu9QQoq0tMzKKLh+Kb2JXw==" spinCount="100000" sheet="1" objects="1" scenarios="1"/>
  <sortState xmlns:xlrd2="http://schemas.microsoft.com/office/spreadsheetml/2017/richdata2" ref="B26:K59">
    <sortCondition descending="1" ref="K26:K59"/>
  </sortState>
  <mergeCells count="2">
    <mergeCell ref="A5:K5"/>
    <mergeCell ref="A4:K4"/>
  </mergeCells>
  <printOptions horizontalCentered="1"/>
  <pageMargins left="0.51181102362204722" right="0.47244094488188981" top="0.55118110236220474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FA52-E6F8-42C7-9F27-A517BC1C69DD}">
  <dimension ref="A1:I166"/>
  <sheetViews>
    <sheetView workbookViewId="0">
      <selection activeCell="A11" sqref="A11:E11"/>
    </sheetView>
  </sheetViews>
  <sheetFormatPr defaultColWidth="8.85546875" defaultRowHeight="12.75" x14ac:dyDescent="0.2"/>
  <cols>
    <col min="1" max="1" width="6.85546875" customWidth="1"/>
    <col min="2" max="2" width="75.28515625" customWidth="1"/>
    <col min="3" max="3" width="18.5703125" customWidth="1"/>
    <col min="4" max="4" width="14.7109375" customWidth="1"/>
    <col min="5" max="5" width="20.140625" customWidth="1"/>
  </cols>
  <sheetData>
    <row r="1" spans="1:5" ht="13.15" customHeight="1" x14ac:dyDescent="0.2">
      <c r="C1" s="197" t="s">
        <v>139</v>
      </c>
      <c r="D1" s="198"/>
      <c r="E1" s="199"/>
    </row>
    <row r="2" spans="1:5" ht="13.15" customHeight="1" x14ac:dyDescent="0.2">
      <c r="C2" s="200"/>
      <c r="D2" s="201"/>
      <c r="E2" s="202"/>
    </row>
    <row r="3" spans="1:5" ht="13.15" customHeight="1" x14ac:dyDescent="0.2">
      <c r="C3" s="200"/>
      <c r="D3" s="201"/>
      <c r="E3" s="202"/>
    </row>
    <row r="4" spans="1:5" ht="13.15" customHeight="1" x14ac:dyDescent="0.2">
      <c r="C4" s="200"/>
      <c r="D4" s="201"/>
      <c r="E4" s="202"/>
    </row>
    <row r="5" spans="1:5" ht="13.15" customHeight="1" x14ac:dyDescent="0.2">
      <c r="C5" s="200"/>
      <c r="D5" s="201"/>
      <c r="E5" s="202"/>
    </row>
    <row r="6" spans="1:5" ht="13.15" customHeight="1" x14ac:dyDescent="0.2">
      <c r="C6" s="203"/>
      <c r="D6" s="204"/>
      <c r="E6" s="205"/>
    </row>
    <row r="8" spans="1:5" x14ac:dyDescent="0.2">
      <c r="A8" s="196" t="s">
        <v>138</v>
      </c>
      <c r="B8" s="196"/>
      <c r="C8" s="196"/>
      <c r="D8" s="196"/>
      <c r="E8" s="196"/>
    </row>
    <row r="9" spans="1:5" ht="15.6" customHeight="1" x14ac:dyDescent="0.2">
      <c r="A9" s="196"/>
      <c r="B9" s="196"/>
      <c r="C9" s="196"/>
      <c r="D9" s="196"/>
      <c r="E9" s="196"/>
    </row>
    <row r="10" spans="1:5" ht="15.6" customHeight="1" x14ac:dyDescent="0.2">
      <c r="A10" s="5"/>
      <c r="B10" s="5"/>
      <c r="C10" s="5"/>
      <c r="D10" s="5"/>
      <c r="E10" s="5"/>
    </row>
    <row r="11" spans="1:5" ht="33.6" customHeight="1" x14ac:dyDescent="0.2">
      <c r="A11" s="206" t="s">
        <v>36</v>
      </c>
      <c r="B11" s="207"/>
      <c r="C11" s="207"/>
      <c r="D11" s="207"/>
      <c r="E11" s="207"/>
    </row>
    <row r="12" spans="1:5" ht="19.899999999999999" customHeight="1" x14ac:dyDescent="0.2">
      <c r="A12" s="5"/>
      <c r="B12" s="5"/>
      <c r="C12" s="5"/>
      <c r="D12" s="5"/>
      <c r="E12" s="5"/>
    </row>
    <row r="13" spans="1:5" ht="25.9" customHeight="1" x14ac:dyDescent="0.35">
      <c r="A13" s="210" t="s">
        <v>23</v>
      </c>
      <c r="B13" s="211"/>
      <c r="C13" s="211"/>
      <c r="D13" s="211"/>
      <c r="E13" s="212"/>
    </row>
    <row r="14" spans="1:5" ht="36.6" customHeight="1" x14ac:dyDescent="0.2">
      <c r="A14" s="6" t="s">
        <v>0</v>
      </c>
      <c r="B14" s="7" t="s">
        <v>68</v>
      </c>
      <c r="C14" s="8" t="s">
        <v>13</v>
      </c>
      <c r="D14" s="8" t="s">
        <v>35</v>
      </c>
      <c r="E14" s="8" t="s">
        <v>2</v>
      </c>
    </row>
    <row r="15" spans="1:5" ht="18" customHeight="1" x14ac:dyDescent="0.2">
      <c r="A15" s="9">
        <v>1</v>
      </c>
      <c r="B15" s="1"/>
      <c r="C15" s="10" t="s">
        <v>24</v>
      </c>
      <c r="D15" s="2"/>
      <c r="E15" s="33" t="b">
        <f>IF(C15="M",IF(D15=1,1500,IF(D15=2,1170,IF(D15=3,1000,IF(D15=4,830,IF(D15=5,670,IF(D15=6,500)))))))</f>
        <v>0</v>
      </c>
    </row>
    <row r="16" spans="1:5" ht="18" customHeight="1" x14ac:dyDescent="0.2">
      <c r="A16" s="9">
        <v>2</v>
      </c>
      <c r="B16" s="1"/>
      <c r="C16" s="10" t="s">
        <v>24</v>
      </c>
      <c r="D16" s="2"/>
      <c r="E16" s="33" t="b">
        <f>IF(C16="M",IF(D16=1,1500,IF(D16=2,1170,IF(D16=3,1000,IF(D16=4,830,IF(D16=5,670,IF(D16=6,500)))))))</f>
        <v>0</v>
      </c>
    </row>
    <row r="17" spans="1:5" ht="18" customHeight="1" x14ac:dyDescent="0.2">
      <c r="A17" s="9">
        <v>3</v>
      </c>
      <c r="B17" s="1"/>
      <c r="C17" s="10" t="s">
        <v>24</v>
      </c>
      <c r="D17" s="2"/>
      <c r="E17" s="33" t="b">
        <f>IF(C17="M",IF(D17=1,1500,IF(D17=2,1170,IF(D17=3,1000,IF(D17=4,830,IF(D17=5,670,IF(D17=6,500)))))))</f>
        <v>0</v>
      </c>
    </row>
    <row r="18" spans="1:5" ht="18" customHeight="1" x14ac:dyDescent="0.2">
      <c r="A18" s="9">
        <v>4</v>
      </c>
      <c r="B18" s="1"/>
      <c r="C18" s="10" t="s">
        <v>24</v>
      </c>
      <c r="D18" s="2"/>
      <c r="E18" s="33" t="b">
        <f>IF(C18="M",IF(D18=1,1500,IF(D18=2,1170,IF(D18=3,1000,IF(D18=4,830,IF(D18=5,670,IF(D18=6,500)))))))</f>
        <v>0</v>
      </c>
    </row>
    <row r="19" spans="1:5" ht="18" customHeight="1" x14ac:dyDescent="0.2">
      <c r="A19" s="9">
        <v>5</v>
      </c>
      <c r="B19" s="1"/>
      <c r="C19" s="10" t="s">
        <v>40</v>
      </c>
      <c r="D19" s="2"/>
      <c r="E19" s="33">
        <f>IF(C19="Md",IF(D19=1,500,IF(D19=2,390,IF(D19=3,333,))))</f>
        <v>0</v>
      </c>
    </row>
    <row r="20" spans="1:5" ht="18" customHeight="1" x14ac:dyDescent="0.2">
      <c r="A20" s="9">
        <v>6</v>
      </c>
      <c r="B20" s="1"/>
      <c r="C20" s="10" t="s">
        <v>40</v>
      </c>
      <c r="D20" s="2"/>
      <c r="E20" s="33">
        <f>IF(C20="Md",IF(D20=1,500,IF(D20=2,390,IF(D20=3,333,))))</f>
        <v>0</v>
      </c>
    </row>
    <row r="21" spans="1:5" ht="18" customHeight="1" x14ac:dyDescent="0.2">
      <c r="A21" s="40">
        <v>7</v>
      </c>
      <c r="B21" s="1"/>
      <c r="C21" s="10" t="s">
        <v>40</v>
      </c>
      <c r="D21" s="2"/>
      <c r="E21" s="33">
        <f>IF(C21="Md",IF(D21=1,500,IF(D21=2,390,IF(D21=3,333,))))</f>
        <v>0</v>
      </c>
    </row>
    <row r="22" spans="1:5" ht="18" customHeight="1" x14ac:dyDescent="0.2">
      <c r="A22" s="9">
        <v>8</v>
      </c>
      <c r="B22" s="1"/>
      <c r="C22" s="10" t="s">
        <v>40</v>
      </c>
      <c r="D22" s="2"/>
      <c r="E22" s="33">
        <f>IF(C22="Md",IF(D22=1,500,IF(D22=2,390,IF(D22=3,333,))))</f>
        <v>0</v>
      </c>
    </row>
    <row r="23" spans="1:5" ht="18" customHeight="1" x14ac:dyDescent="0.2">
      <c r="A23" s="40">
        <v>9</v>
      </c>
      <c r="B23" s="1"/>
      <c r="C23" s="10" t="s">
        <v>40</v>
      </c>
      <c r="D23" s="2"/>
      <c r="E23" s="33">
        <f>IF(C23="Md",IF(D23=1,500,IF(D23=2,390,IF(D23=3,333,))))</f>
        <v>0</v>
      </c>
    </row>
    <row r="24" spans="1:5" ht="18" customHeight="1" x14ac:dyDescent="0.2">
      <c r="A24" s="9">
        <v>10</v>
      </c>
      <c r="B24" s="1" t="s">
        <v>137</v>
      </c>
      <c r="C24" s="10" t="s">
        <v>11</v>
      </c>
      <c r="D24" s="2">
        <v>2</v>
      </c>
      <c r="E24" s="33">
        <f t="shared" ref="E24:E43" si="0">IF(C24="MP",IF(D24=1,300,IF(D24=2,230,IF(D24=3,200,IF(D24=4,170,IF(D24=5,135,IF(D24=6,100)))))))</f>
        <v>230</v>
      </c>
    </row>
    <row r="25" spans="1:5" ht="18" customHeight="1" x14ac:dyDescent="0.2">
      <c r="A25" s="40">
        <v>11</v>
      </c>
      <c r="B25" s="1" t="s">
        <v>136</v>
      </c>
      <c r="C25" s="10" t="s">
        <v>11</v>
      </c>
      <c r="D25" s="2">
        <v>4</v>
      </c>
      <c r="E25" s="33">
        <f t="shared" si="0"/>
        <v>170</v>
      </c>
    </row>
    <row r="26" spans="1:5" ht="18" customHeight="1" x14ac:dyDescent="0.2">
      <c r="A26" s="9">
        <v>12</v>
      </c>
      <c r="B26" s="1"/>
      <c r="C26" s="10" t="s">
        <v>11</v>
      </c>
      <c r="D26" s="2"/>
      <c r="E26" s="33" t="b">
        <f t="shared" si="0"/>
        <v>0</v>
      </c>
    </row>
    <row r="27" spans="1:5" ht="18" customHeight="1" x14ac:dyDescent="0.2">
      <c r="A27" s="40">
        <v>13</v>
      </c>
      <c r="B27" s="1"/>
      <c r="C27" s="10" t="s">
        <v>11</v>
      </c>
      <c r="D27" s="2"/>
      <c r="E27" s="33" t="b">
        <f t="shared" si="0"/>
        <v>0</v>
      </c>
    </row>
    <row r="28" spans="1:5" ht="18" customHeight="1" x14ac:dyDescent="0.2">
      <c r="A28" s="9">
        <v>14</v>
      </c>
      <c r="B28" s="1"/>
      <c r="C28" s="10" t="s">
        <v>11</v>
      </c>
      <c r="D28" s="2"/>
      <c r="E28" s="33" t="b">
        <f t="shared" si="0"/>
        <v>0</v>
      </c>
    </row>
    <row r="29" spans="1:5" ht="18" customHeight="1" x14ac:dyDescent="0.2">
      <c r="A29" s="40">
        <v>15</v>
      </c>
      <c r="B29" s="1"/>
      <c r="C29" s="10" t="s">
        <v>11</v>
      </c>
      <c r="D29" s="2"/>
      <c r="E29" s="33" t="b">
        <f t="shared" si="0"/>
        <v>0</v>
      </c>
    </row>
    <row r="30" spans="1:5" ht="18" customHeight="1" x14ac:dyDescent="0.2">
      <c r="A30" s="9">
        <v>16</v>
      </c>
      <c r="B30" s="1"/>
      <c r="C30" s="10" t="s">
        <v>11</v>
      </c>
      <c r="D30" s="2"/>
      <c r="E30" s="33" t="b">
        <f t="shared" si="0"/>
        <v>0</v>
      </c>
    </row>
    <row r="31" spans="1:5" ht="18" customHeight="1" x14ac:dyDescent="0.2">
      <c r="A31" s="40">
        <v>17</v>
      </c>
      <c r="B31" s="1"/>
      <c r="C31" s="10" t="s">
        <v>11</v>
      </c>
      <c r="D31" s="2"/>
      <c r="E31" s="33" t="b">
        <f t="shared" si="0"/>
        <v>0</v>
      </c>
    </row>
    <row r="32" spans="1:5" ht="18" customHeight="1" x14ac:dyDescent="0.2">
      <c r="A32" s="9">
        <v>18</v>
      </c>
      <c r="B32" s="1"/>
      <c r="C32" s="10" t="s">
        <v>11</v>
      </c>
      <c r="D32" s="2"/>
      <c r="E32" s="33" t="b">
        <f t="shared" si="0"/>
        <v>0</v>
      </c>
    </row>
    <row r="33" spans="1:5" ht="18" customHeight="1" x14ac:dyDescent="0.2">
      <c r="A33" s="40">
        <v>19</v>
      </c>
      <c r="B33" s="1"/>
      <c r="C33" s="10" t="s">
        <v>11</v>
      </c>
      <c r="D33" s="2"/>
      <c r="E33" s="33" t="b">
        <f t="shared" si="0"/>
        <v>0</v>
      </c>
    </row>
    <row r="34" spans="1:5" ht="18" customHeight="1" x14ac:dyDescent="0.2">
      <c r="A34" s="9">
        <v>20</v>
      </c>
      <c r="B34" s="1"/>
      <c r="C34" s="10" t="s">
        <v>11</v>
      </c>
      <c r="D34" s="2"/>
      <c r="E34" s="33" t="b">
        <f t="shared" si="0"/>
        <v>0</v>
      </c>
    </row>
    <row r="35" spans="1:5" ht="18" customHeight="1" x14ac:dyDescent="0.2">
      <c r="A35" s="40">
        <v>21</v>
      </c>
      <c r="B35" s="1"/>
      <c r="C35" s="10" t="s">
        <v>11</v>
      </c>
      <c r="D35" s="2"/>
      <c r="E35" s="33" t="b">
        <f t="shared" si="0"/>
        <v>0</v>
      </c>
    </row>
    <row r="36" spans="1:5" ht="18" customHeight="1" x14ac:dyDescent="0.2">
      <c r="A36" s="9">
        <v>22</v>
      </c>
      <c r="B36" s="1"/>
      <c r="C36" s="10" t="s">
        <v>11</v>
      </c>
      <c r="D36" s="2"/>
      <c r="E36" s="33" t="b">
        <f t="shared" si="0"/>
        <v>0</v>
      </c>
    </row>
    <row r="37" spans="1:5" ht="18" customHeight="1" x14ac:dyDescent="0.2">
      <c r="A37" s="40">
        <v>23</v>
      </c>
      <c r="B37" s="1"/>
      <c r="C37" s="10" t="s">
        <v>11</v>
      </c>
      <c r="D37" s="2"/>
      <c r="E37" s="33" t="b">
        <f t="shared" si="0"/>
        <v>0</v>
      </c>
    </row>
    <row r="38" spans="1:5" ht="18" customHeight="1" x14ac:dyDescent="0.2">
      <c r="A38" s="9">
        <v>24</v>
      </c>
      <c r="B38" s="1"/>
      <c r="C38" s="10" t="s">
        <v>11</v>
      </c>
      <c r="D38" s="2"/>
      <c r="E38" s="33" t="b">
        <f t="shared" si="0"/>
        <v>0</v>
      </c>
    </row>
    <row r="39" spans="1:5" ht="18" customHeight="1" x14ac:dyDescent="0.2">
      <c r="A39" s="40">
        <v>25</v>
      </c>
      <c r="B39" s="1"/>
      <c r="C39" s="10" t="s">
        <v>11</v>
      </c>
      <c r="D39" s="2"/>
      <c r="E39" s="33" t="b">
        <f t="shared" si="0"/>
        <v>0</v>
      </c>
    </row>
    <row r="40" spans="1:5" ht="18" customHeight="1" x14ac:dyDescent="0.2">
      <c r="A40" s="9">
        <v>26</v>
      </c>
      <c r="B40" s="1"/>
      <c r="C40" s="10" t="s">
        <v>11</v>
      </c>
      <c r="D40" s="2"/>
      <c r="E40" s="33" t="b">
        <f t="shared" si="0"/>
        <v>0</v>
      </c>
    </row>
    <row r="41" spans="1:5" ht="18" customHeight="1" x14ac:dyDescent="0.2">
      <c r="A41" s="40">
        <v>27</v>
      </c>
      <c r="B41" s="1"/>
      <c r="C41" s="10" t="s">
        <v>11</v>
      </c>
      <c r="D41" s="2"/>
      <c r="E41" s="33" t="b">
        <f t="shared" si="0"/>
        <v>0</v>
      </c>
    </row>
    <row r="42" spans="1:5" ht="18" customHeight="1" x14ac:dyDescent="0.2">
      <c r="A42" s="9">
        <v>28</v>
      </c>
      <c r="B42" s="1"/>
      <c r="C42" s="10" t="s">
        <v>11</v>
      </c>
      <c r="D42" s="2"/>
      <c r="E42" s="33" t="b">
        <f t="shared" si="0"/>
        <v>0</v>
      </c>
    </row>
    <row r="43" spans="1:5" ht="18" customHeight="1" x14ac:dyDescent="0.2">
      <c r="A43" s="40">
        <v>29</v>
      </c>
      <c r="B43" s="1"/>
      <c r="C43" s="10" t="s">
        <v>11</v>
      </c>
      <c r="D43" s="2"/>
      <c r="E43" s="33" t="b">
        <f t="shared" si="0"/>
        <v>0</v>
      </c>
    </row>
    <row r="44" spans="1:5" ht="18" customHeight="1" x14ac:dyDescent="0.2">
      <c r="A44" s="9">
        <v>30</v>
      </c>
      <c r="B44" s="1" t="s">
        <v>135</v>
      </c>
      <c r="C44" s="10" t="s">
        <v>12</v>
      </c>
      <c r="D44" s="2">
        <v>1</v>
      </c>
      <c r="E44" s="33">
        <f t="shared" ref="E44:E58" si="1">IF(C44="PP",IF(D44=1,300,IF(D44=2,230,IF(D44=3,200,IF(D44=4,170,IF(D44=5,135,IF(D44=6,100)))))))</f>
        <v>300</v>
      </c>
    </row>
    <row r="45" spans="1:5" ht="18" customHeight="1" x14ac:dyDescent="0.2">
      <c r="A45" s="40">
        <v>31</v>
      </c>
      <c r="B45" s="1" t="s">
        <v>134</v>
      </c>
      <c r="C45" s="10" t="s">
        <v>12</v>
      </c>
      <c r="D45" s="2">
        <v>2</v>
      </c>
      <c r="E45" s="33">
        <f t="shared" si="1"/>
        <v>230</v>
      </c>
    </row>
    <row r="46" spans="1:5" ht="18" customHeight="1" x14ac:dyDescent="0.2">
      <c r="A46" s="9">
        <v>32</v>
      </c>
      <c r="B46" s="1" t="s">
        <v>133</v>
      </c>
      <c r="C46" s="10" t="s">
        <v>12</v>
      </c>
      <c r="D46" s="2">
        <v>3</v>
      </c>
      <c r="E46" s="33">
        <f t="shared" si="1"/>
        <v>200</v>
      </c>
    </row>
    <row r="47" spans="1:5" ht="18" customHeight="1" x14ac:dyDescent="0.2">
      <c r="A47" s="40">
        <v>33</v>
      </c>
      <c r="B47" s="1" t="s">
        <v>132</v>
      </c>
      <c r="C47" s="10" t="s">
        <v>12</v>
      </c>
      <c r="D47" s="2">
        <v>5</v>
      </c>
      <c r="E47" s="33">
        <f t="shared" si="1"/>
        <v>135</v>
      </c>
    </row>
    <row r="48" spans="1:5" ht="18" customHeight="1" x14ac:dyDescent="0.2">
      <c r="A48" s="9">
        <v>34</v>
      </c>
      <c r="B48" s="1"/>
      <c r="C48" s="10" t="s">
        <v>12</v>
      </c>
      <c r="D48" s="2"/>
      <c r="E48" s="33" t="b">
        <f t="shared" si="1"/>
        <v>0</v>
      </c>
    </row>
    <row r="49" spans="1:5" ht="18" customHeight="1" x14ac:dyDescent="0.2">
      <c r="A49" s="40">
        <v>35</v>
      </c>
      <c r="B49" s="1"/>
      <c r="C49" s="10" t="s">
        <v>12</v>
      </c>
      <c r="D49" s="2"/>
      <c r="E49" s="33" t="b">
        <f t="shared" si="1"/>
        <v>0</v>
      </c>
    </row>
    <row r="50" spans="1:5" ht="18" customHeight="1" x14ac:dyDescent="0.2">
      <c r="A50" s="9">
        <v>36</v>
      </c>
      <c r="B50" s="1"/>
      <c r="C50" s="10" t="s">
        <v>12</v>
      </c>
      <c r="D50" s="2"/>
      <c r="E50" s="33" t="b">
        <f t="shared" si="1"/>
        <v>0</v>
      </c>
    </row>
    <row r="51" spans="1:5" ht="18" customHeight="1" x14ac:dyDescent="0.2">
      <c r="A51" s="40">
        <v>37</v>
      </c>
      <c r="B51" s="1"/>
      <c r="C51" s="10" t="s">
        <v>12</v>
      </c>
      <c r="D51" s="2"/>
      <c r="E51" s="33" t="b">
        <f t="shared" si="1"/>
        <v>0</v>
      </c>
    </row>
    <row r="52" spans="1:5" ht="18" customHeight="1" x14ac:dyDescent="0.2">
      <c r="A52" s="9">
        <v>38</v>
      </c>
      <c r="B52" s="1"/>
      <c r="C52" s="10" t="s">
        <v>12</v>
      </c>
      <c r="D52" s="2"/>
      <c r="E52" s="33" t="b">
        <f t="shared" si="1"/>
        <v>0</v>
      </c>
    </row>
    <row r="53" spans="1:5" ht="18" customHeight="1" x14ac:dyDescent="0.2">
      <c r="A53" s="40">
        <v>39</v>
      </c>
      <c r="B53" s="1"/>
      <c r="C53" s="10" t="s">
        <v>12</v>
      </c>
      <c r="D53" s="2"/>
      <c r="E53" s="33" t="b">
        <f t="shared" si="1"/>
        <v>0</v>
      </c>
    </row>
    <row r="54" spans="1:5" ht="18" customHeight="1" x14ac:dyDescent="0.2">
      <c r="A54" s="9">
        <v>40</v>
      </c>
      <c r="B54" s="1"/>
      <c r="C54" s="10" t="s">
        <v>12</v>
      </c>
      <c r="D54" s="2"/>
      <c r="E54" s="33" t="b">
        <f t="shared" si="1"/>
        <v>0</v>
      </c>
    </row>
    <row r="55" spans="1:5" ht="18" customHeight="1" x14ac:dyDescent="0.2">
      <c r="A55" s="40">
        <v>41</v>
      </c>
      <c r="B55" s="1"/>
      <c r="C55" s="10" t="s">
        <v>12</v>
      </c>
      <c r="D55" s="2"/>
      <c r="E55" s="33" t="b">
        <f t="shared" si="1"/>
        <v>0</v>
      </c>
    </row>
    <row r="56" spans="1:5" ht="18" customHeight="1" x14ac:dyDescent="0.2">
      <c r="A56" s="9">
        <v>42</v>
      </c>
      <c r="B56" s="1"/>
      <c r="C56" s="10" t="s">
        <v>12</v>
      </c>
      <c r="D56" s="2"/>
      <c r="E56" s="33" t="b">
        <f t="shared" si="1"/>
        <v>0</v>
      </c>
    </row>
    <row r="57" spans="1:5" ht="18" customHeight="1" x14ac:dyDescent="0.2">
      <c r="A57" s="40">
        <v>43</v>
      </c>
      <c r="B57" s="1"/>
      <c r="C57" s="10" t="s">
        <v>12</v>
      </c>
      <c r="D57" s="2"/>
      <c r="E57" s="33" t="b">
        <f t="shared" si="1"/>
        <v>0</v>
      </c>
    </row>
    <row r="58" spans="1:5" ht="18" customHeight="1" x14ac:dyDescent="0.2">
      <c r="A58" s="9">
        <v>44</v>
      </c>
      <c r="B58" s="1"/>
      <c r="C58" s="10" t="s">
        <v>12</v>
      </c>
      <c r="D58" s="2"/>
      <c r="E58" s="33" t="b">
        <f t="shared" si="1"/>
        <v>0</v>
      </c>
    </row>
    <row r="59" spans="1:5" ht="18" customHeight="1" x14ac:dyDescent="0.2">
      <c r="A59" s="40">
        <v>45</v>
      </c>
      <c r="B59" s="1"/>
      <c r="C59" s="10" t="s">
        <v>17</v>
      </c>
      <c r="D59" s="2"/>
      <c r="E59" s="33" t="b">
        <f>IF(C59="RS",IF(D59=1,1000))</f>
        <v>0</v>
      </c>
    </row>
    <row r="60" spans="1:5" ht="18" customHeight="1" x14ac:dyDescent="0.2">
      <c r="A60" s="9">
        <v>46</v>
      </c>
      <c r="B60" s="1"/>
      <c r="C60" s="10" t="s">
        <v>17</v>
      </c>
      <c r="D60" s="2"/>
      <c r="E60" s="33" t="b">
        <f>IF(C60="RS",IF(D60=1,1000))</f>
        <v>0</v>
      </c>
    </row>
    <row r="61" spans="1:5" ht="18" customHeight="1" x14ac:dyDescent="0.2">
      <c r="A61" s="40">
        <v>47</v>
      </c>
      <c r="B61" s="1"/>
      <c r="C61" s="10" t="s">
        <v>18</v>
      </c>
      <c r="D61" s="2"/>
      <c r="E61" s="33" t="b">
        <f>IF(C61="RP",IF(D61=1,200))</f>
        <v>0</v>
      </c>
    </row>
    <row r="62" spans="1:5" ht="18" customHeight="1" x14ac:dyDescent="0.2">
      <c r="A62" s="9">
        <v>48</v>
      </c>
      <c r="B62" s="1"/>
      <c r="C62" s="10" t="s">
        <v>18</v>
      </c>
      <c r="D62" s="2"/>
      <c r="E62" s="33" t="b">
        <f>IF(C62="RP",IF(D62=1,200))</f>
        <v>0</v>
      </c>
    </row>
    <row r="63" spans="1:5" ht="24.6" customHeight="1" x14ac:dyDescent="0.2">
      <c r="A63" s="213" t="s">
        <v>20</v>
      </c>
      <c r="B63" s="214"/>
      <c r="C63" s="214"/>
      <c r="D63" s="215"/>
      <c r="E63" s="34">
        <f>SUM(E15:E62)</f>
        <v>1265</v>
      </c>
    </row>
    <row r="64" spans="1:5" ht="20.45" customHeight="1" x14ac:dyDescent="0.2">
      <c r="A64" s="5"/>
      <c r="B64" s="5"/>
      <c r="C64" s="5"/>
      <c r="D64" s="5"/>
      <c r="E64" s="5"/>
    </row>
    <row r="65" spans="1:5" ht="25.15" customHeight="1" x14ac:dyDescent="0.35">
      <c r="A65" s="216" t="s">
        <v>21</v>
      </c>
      <c r="B65" s="217"/>
      <c r="C65" s="217"/>
      <c r="D65" s="217"/>
      <c r="E65" s="217"/>
    </row>
    <row r="66" spans="1:5" ht="53.45" customHeight="1" x14ac:dyDescent="0.2">
      <c r="A66" s="6" t="s">
        <v>0</v>
      </c>
      <c r="B66" s="7" t="s">
        <v>69</v>
      </c>
      <c r="C66" s="8" t="s">
        <v>55</v>
      </c>
      <c r="D66" s="8" t="s">
        <v>3</v>
      </c>
      <c r="E66" s="8" t="s">
        <v>2</v>
      </c>
    </row>
    <row r="67" spans="1:5" ht="19.899999999999999" customHeight="1" x14ac:dyDescent="0.2">
      <c r="A67" s="9">
        <v>1</v>
      </c>
      <c r="B67" s="1" t="s">
        <v>25</v>
      </c>
      <c r="C67" s="39"/>
      <c r="D67" s="11" t="s">
        <v>24</v>
      </c>
      <c r="E67" s="35" t="b">
        <f>IF(D67="M",IF(C67=1,3000))</f>
        <v>0</v>
      </c>
    </row>
    <row r="68" spans="1:5" ht="19.899999999999999" customHeight="1" x14ac:dyDescent="0.2">
      <c r="A68" s="9">
        <v>2</v>
      </c>
      <c r="B68" s="1" t="s">
        <v>26</v>
      </c>
      <c r="C68" s="39"/>
      <c r="D68" s="11" t="s">
        <v>24</v>
      </c>
      <c r="E68" s="35" t="b">
        <f>IF(D68="M",IF(C68=1,2500))</f>
        <v>0</v>
      </c>
    </row>
    <row r="69" spans="1:5" ht="19.899999999999999" customHeight="1" x14ac:dyDescent="0.2">
      <c r="A69" s="9">
        <v>3</v>
      </c>
      <c r="B69" s="1" t="s">
        <v>101</v>
      </c>
      <c r="C69" s="3"/>
      <c r="D69" s="11">
        <v>1500</v>
      </c>
      <c r="E69" s="35">
        <f>PRODUCT(C69*D69)</f>
        <v>0</v>
      </c>
    </row>
    <row r="70" spans="1:5" ht="19.899999999999999" customHeight="1" x14ac:dyDescent="0.2">
      <c r="A70" s="9">
        <v>4</v>
      </c>
      <c r="B70" s="1" t="s">
        <v>732</v>
      </c>
      <c r="C70" s="154">
        <v>1</v>
      </c>
      <c r="D70" s="11">
        <v>1000</v>
      </c>
      <c r="E70" s="35">
        <f>PRODUCT(C70*D70)</f>
        <v>1000</v>
      </c>
    </row>
    <row r="71" spans="1:5" ht="19.899999999999999" customHeight="1" x14ac:dyDescent="0.2">
      <c r="A71" s="9">
        <v>5</v>
      </c>
      <c r="B71" s="1" t="s">
        <v>131</v>
      </c>
      <c r="C71" s="3">
        <v>3</v>
      </c>
      <c r="D71" s="11">
        <v>500</v>
      </c>
      <c r="E71" s="35">
        <f>PRODUCT(C71*D71)</f>
        <v>1500</v>
      </c>
    </row>
    <row r="72" spans="1:5" ht="19.899999999999999" customHeight="1" x14ac:dyDescent="0.2">
      <c r="A72" s="9">
        <v>6</v>
      </c>
      <c r="B72" s="1" t="s">
        <v>130</v>
      </c>
      <c r="C72" s="3">
        <v>1</v>
      </c>
      <c r="D72" s="11">
        <v>300</v>
      </c>
      <c r="E72" s="35">
        <f>PRODUCT(C72*D72)</f>
        <v>300</v>
      </c>
    </row>
    <row r="73" spans="1:5" ht="33.6" customHeight="1" x14ac:dyDescent="0.2">
      <c r="A73" s="9">
        <v>7</v>
      </c>
      <c r="B73" s="1" t="s">
        <v>129</v>
      </c>
      <c r="C73" s="3">
        <v>1</v>
      </c>
      <c r="D73" s="11">
        <v>200</v>
      </c>
      <c r="E73" s="35">
        <f>PRODUCT(C73*D73)</f>
        <v>200</v>
      </c>
    </row>
    <row r="74" spans="1:5" ht="25.15" customHeight="1" x14ac:dyDescent="0.2">
      <c r="A74" s="213" t="s">
        <v>22</v>
      </c>
      <c r="B74" s="214"/>
      <c r="C74" s="214"/>
      <c r="D74" s="215"/>
      <c r="E74" s="36">
        <f>SUM(E67:E73)</f>
        <v>3000</v>
      </c>
    </row>
    <row r="75" spans="1:5" ht="18.600000000000001" customHeight="1" x14ac:dyDescent="0.2">
      <c r="A75" s="12"/>
      <c r="B75" s="13"/>
      <c r="C75" s="13"/>
      <c r="D75" s="13"/>
      <c r="E75" s="14"/>
    </row>
    <row r="76" spans="1:5" ht="57" customHeight="1" x14ac:dyDescent="0.2">
      <c r="A76" s="208" t="s">
        <v>70</v>
      </c>
      <c r="B76" s="209"/>
      <c r="C76" s="209"/>
      <c r="D76" s="209"/>
      <c r="E76" s="209"/>
    </row>
    <row r="77" spans="1:5" ht="17.45" customHeight="1" x14ac:dyDescent="0.2"/>
    <row r="78" spans="1:5" ht="27" customHeight="1" x14ac:dyDescent="0.2">
      <c r="A78" s="223" t="s">
        <v>6</v>
      </c>
      <c r="B78" s="224"/>
      <c r="C78" s="224"/>
      <c r="D78" s="224"/>
      <c r="E78" s="225"/>
    </row>
    <row r="79" spans="1:5" ht="51" customHeight="1" x14ac:dyDescent="0.2">
      <c r="A79" s="15" t="s">
        <v>0</v>
      </c>
      <c r="B79" s="24" t="s">
        <v>71</v>
      </c>
      <c r="C79" s="17" t="s">
        <v>14</v>
      </c>
      <c r="D79" s="18" t="s">
        <v>1</v>
      </c>
      <c r="E79" s="18" t="s">
        <v>2</v>
      </c>
    </row>
    <row r="80" spans="1:5" ht="19.899999999999999" customHeight="1" x14ac:dyDescent="0.2">
      <c r="A80" s="15">
        <v>1</v>
      </c>
      <c r="B80" s="16" t="s">
        <v>82</v>
      </c>
      <c r="C80" s="4"/>
      <c r="D80" s="19">
        <v>20</v>
      </c>
      <c r="E80" s="37">
        <f t="shared" ref="E80:E86" si="2">PRODUCT(C80*D80)</f>
        <v>0</v>
      </c>
    </row>
    <row r="81" spans="1:9" ht="19.899999999999999" customHeight="1" x14ac:dyDescent="0.2">
      <c r="A81" s="15">
        <v>2</v>
      </c>
      <c r="B81" s="16" t="s">
        <v>83</v>
      </c>
      <c r="C81" s="4"/>
      <c r="D81" s="19">
        <v>20</v>
      </c>
      <c r="E81" s="37">
        <f t="shared" si="2"/>
        <v>0</v>
      </c>
    </row>
    <row r="82" spans="1:9" ht="19.899999999999999" customHeight="1" x14ac:dyDescent="0.2">
      <c r="A82" s="15">
        <v>3</v>
      </c>
      <c r="B82" s="16" t="s">
        <v>84</v>
      </c>
      <c r="C82" s="4"/>
      <c r="D82" s="19">
        <v>20</v>
      </c>
      <c r="E82" s="37">
        <f t="shared" si="2"/>
        <v>0</v>
      </c>
    </row>
    <row r="83" spans="1:9" ht="19.899999999999999" customHeight="1" x14ac:dyDescent="0.2">
      <c r="A83" s="15">
        <v>4</v>
      </c>
      <c r="B83" s="16" t="s">
        <v>85</v>
      </c>
      <c r="C83" s="4"/>
      <c r="D83" s="19">
        <v>20</v>
      </c>
      <c r="E83" s="37">
        <f t="shared" si="2"/>
        <v>0</v>
      </c>
    </row>
    <row r="84" spans="1:9" ht="19.899999999999999" customHeight="1" x14ac:dyDescent="0.2">
      <c r="A84" s="15">
        <v>5</v>
      </c>
      <c r="B84" s="42" t="s">
        <v>86</v>
      </c>
      <c r="C84" s="4"/>
      <c r="D84" s="19">
        <v>20</v>
      </c>
      <c r="E84" s="37">
        <f t="shared" si="2"/>
        <v>0</v>
      </c>
    </row>
    <row r="85" spans="1:9" ht="19.899999999999999" customHeight="1" x14ac:dyDescent="0.2">
      <c r="A85" s="15">
        <v>6</v>
      </c>
      <c r="B85" s="16" t="s">
        <v>4</v>
      </c>
      <c r="C85" s="4">
        <v>1</v>
      </c>
      <c r="D85" s="19">
        <v>100</v>
      </c>
      <c r="E85" s="37">
        <f t="shared" si="2"/>
        <v>100</v>
      </c>
    </row>
    <row r="86" spans="1:9" ht="22.15" customHeight="1" x14ac:dyDescent="0.2">
      <c r="A86" s="15">
        <v>7</v>
      </c>
      <c r="B86" s="16" t="s">
        <v>61</v>
      </c>
      <c r="C86" s="4"/>
      <c r="D86" s="19">
        <v>50</v>
      </c>
      <c r="E86" s="37">
        <f t="shared" si="2"/>
        <v>0</v>
      </c>
    </row>
    <row r="87" spans="1:9" ht="23.45" customHeight="1" x14ac:dyDescent="0.2">
      <c r="A87" s="228" t="s">
        <v>16</v>
      </c>
      <c r="B87" s="233"/>
      <c r="C87" s="233"/>
      <c r="D87" s="234"/>
      <c r="E87" s="34">
        <f>SUM(E80:E86)</f>
        <v>100</v>
      </c>
    </row>
    <row r="88" spans="1:9" ht="19.149999999999999" customHeight="1" x14ac:dyDescent="0.2">
      <c r="A88" s="20"/>
      <c r="B88" s="21"/>
      <c r="C88" s="22"/>
      <c r="D88" s="22"/>
      <c r="E88" s="23"/>
    </row>
    <row r="89" spans="1:9" ht="27" customHeight="1" x14ac:dyDescent="0.35">
      <c r="A89" s="223" t="s">
        <v>72</v>
      </c>
      <c r="B89" s="231"/>
      <c r="C89" s="231"/>
      <c r="D89" s="231"/>
      <c r="E89" s="232"/>
    </row>
    <row r="90" spans="1:9" ht="40.15" customHeight="1" x14ac:dyDescent="0.2">
      <c r="A90" s="15" t="s">
        <v>0</v>
      </c>
      <c r="B90" s="24" t="s">
        <v>73</v>
      </c>
      <c r="C90" s="17" t="s">
        <v>13</v>
      </c>
      <c r="D90" s="17" t="s">
        <v>19</v>
      </c>
      <c r="E90" s="17" t="s">
        <v>2</v>
      </c>
    </row>
    <row r="91" spans="1:9" ht="18" customHeight="1" x14ac:dyDescent="0.2">
      <c r="A91" s="25">
        <v>1</v>
      </c>
      <c r="B91" s="1"/>
      <c r="C91" s="26" t="s">
        <v>10</v>
      </c>
      <c r="D91" s="2"/>
      <c r="E91" s="33" t="b">
        <f>IF(C91="PS",IF(D91=1,800,IF(D91=2,630,IF(D91=3,530,IF(D91=4,450,IF(D91=5,360,IF(D91=6,270)))))))</f>
        <v>0</v>
      </c>
      <c r="H91" s="88"/>
      <c r="I91" s="27"/>
    </row>
    <row r="92" spans="1:9" ht="18" customHeight="1" x14ac:dyDescent="0.2">
      <c r="A92" s="25">
        <v>2</v>
      </c>
      <c r="B92" s="1"/>
      <c r="C92" s="26" t="s">
        <v>10</v>
      </c>
      <c r="D92" s="2"/>
      <c r="E92" s="33" t="b">
        <f>IF(C92="PS",IF(D92=1,800,IF(D92=2,630,IF(D92=3,530,IF(D92=4,450,IF(D92=5,360,IF(D92=6,270)))))))</f>
        <v>0</v>
      </c>
      <c r="H92" s="88"/>
      <c r="I92" s="27"/>
    </row>
    <row r="93" spans="1:9" ht="18" customHeight="1" x14ac:dyDescent="0.2">
      <c r="A93" s="25">
        <v>3</v>
      </c>
      <c r="B93" s="1" t="s">
        <v>128</v>
      </c>
      <c r="C93" s="26" t="s">
        <v>11</v>
      </c>
      <c r="D93" s="2">
        <v>1</v>
      </c>
      <c r="E93" s="33">
        <f t="shared" ref="E93:E112" si="3">IF(C93="MP",IF(D93=1,200,IF(D93=2,160,IF(D93=3,130,IF(D93=4,110,IF(D93=5,90,IF(D93=6,70)))))))</f>
        <v>200</v>
      </c>
      <c r="H93" s="88"/>
      <c r="I93" s="27"/>
    </row>
    <row r="94" spans="1:9" ht="18" customHeight="1" x14ac:dyDescent="0.2">
      <c r="A94" s="25">
        <v>4</v>
      </c>
      <c r="B94" s="1"/>
      <c r="C94" s="26" t="s">
        <v>11</v>
      </c>
      <c r="D94" s="2"/>
      <c r="E94" s="33" t="b">
        <f t="shared" si="3"/>
        <v>0</v>
      </c>
      <c r="H94" s="88"/>
      <c r="I94" s="27"/>
    </row>
    <row r="95" spans="1:9" ht="18" customHeight="1" x14ac:dyDescent="0.2">
      <c r="A95" s="25">
        <v>5</v>
      </c>
      <c r="B95" s="1"/>
      <c r="C95" s="26" t="s">
        <v>11</v>
      </c>
      <c r="D95" s="2"/>
      <c r="E95" s="33" t="b">
        <f t="shared" si="3"/>
        <v>0</v>
      </c>
      <c r="H95" s="88"/>
      <c r="I95" s="27"/>
    </row>
    <row r="96" spans="1:9" ht="18" customHeight="1" x14ac:dyDescent="0.2">
      <c r="A96" s="25">
        <v>6</v>
      </c>
      <c r="B96" s="1"/>
      <c r="C96" s="26" t="s">
        <v>11</v>
      </c>
      <c r="D96" s="2"/>
      <c r="E96" s="33" t="b">
        <f t="shared" si="3"/>
        <v>0</v>
      </c>
      <c r="H96" s="88"/>
      <c r="I96" s="27"/>
    </row>
    <row r="97" spans="1:9" ht="18" customHeight="1" x14ac:dyDescent="0.2">
      <c r="A97" s="25">
        <v>7</v>
      </c>
      <c r="B97" s="1"/>
      <c r="C97" s="26" t="s">
        <v>11</v>
      </c>
      <c r="D97" s="2"/>
      <c r="E97" s="33" t="b">
        <f t="shared" si="3"/>
        <v>0</v>
      </c>
      <c r="H97" s="88"/>
      <c r="I97" s="27"/>
    </row>
    <row r="98" spans="1:9" ht="18" customHeight="1" x14ac:dyDescent="0.2">
      <c r="A98" s="25">
        <v>8</v>
      </c>
      <c r="B98" s="1"/>
      <c r="C98" s="26" t="s">
        <v>11</v>
      </c>
      <c r="D98" s="2"/>
      <c r="E98" s="33" t="b">
        <f t="shared" si="3"/>
        <v>0</v>
      </c>
      <c r="H98" s="88"/>
      <c r="I98" s="27"/>
    </row>
    <row r="99" spans="1:9" ht="18" customHeight="1" x14ac:dyDescent="0.2">
      <c r="A99" s="25">
        <v>9</v>
      </c>
      <c r="B99" s="1"/>
      <c r="C99" s="26" t="s">
        <v>11</v>
      </c>
      <c r="D99" s="2"/>
      <c r="E99" s="33" t="b">
        <f t="shared" si="3"/>
        <v>0</v>
      </c>
      <c r="H99" s="88"/>
      <c r="I99" s="27"/>
    </row>
    <row r="100" spans="1:9" ht="18" customHeight="1" x14ac:dyDescent="0.2">
      <c r="A100" s="25">
        <v>10</v>
      </c>
      <c r="B100" s="1"/>
      <c r="C100" s="26" t="s">
        <v>11</v>
      </c>
      <c r="D100" s="2"/>
      <c r="E100" s="33" t="b">
        <f t="shared" si="3"/>
        <v>0</v>
      </c>
      <c r="H100" s="88"/>
      <c r="I100" s="27"/>
    </row>
    <row r="101" spans="1:9" ht="18" customHeight="1" x14ac:dyDescent="0.2">
      <c r="A101" s="25">
        <v>11</v>
      </c>
      <c r="B101" s="1"/>
      <c r="C101" s="26" t="s">
        <v>11</v>
      </c>
      <c r="D101" s="2"/>
      <c r="E101" s="33" t="b">
        <f t="shared" si="3"/>
        <v>0</v>
      </c>
      <c r="H101" s="88"/>
      <c r="I101" s="27"/>
    </row>
    <row r="102" spans="1:9" ht="18" customHeight="1" x14ac:dyDescent="0.2">
      <c r="A102" s="25">
        <v>12</v>
      </c>
      <c r="B102" s="1"/>
      <c r="C102" s="26" t="s">
        <v>11</v>
      </c>
      <c r="D102" s="2"/>
      <c r="E102" s="33" t="b">
        <f t="shared" si="3"/>
        <v>0</v>
      </c>
      <c r="H102" s="88"/>
      <c r="I102" s="27"/>
    </row>
    <row r="103" spans="1:9" ht="18" customHeight="1" x14ac:dyDescent="0.2">
      <c r="A103" s="25">
        <v>13</v>
      </c>
      <c r="B103" s="1"/>
      <c r="C103" s="26" t="s">
        <v>11</v>
      </c>
      <c r="D103" s="2"/>
      <c r="E103" s="33" t="b">
        <f t="shared" si="3"/>
        <v>0</v>
      </c>
      <c r="H103" s="88"/>
      <c r="I103" s="27"/>
    </row>
    <row r="104" spans="1:9" ht="18" customHeight="1" x14ac:dyDescent="0.2">
      <c r="A104" s="25">
        <v>14</v>
      </c>
      <c r="B104" s="1"/>
      <c r="C104" s="26" t="s">
        <v>11</v>
      </c>
      <c r="D104" s="2"/>
      <c r="E104" s="33" t="b">
        <f t="shared" si="3"/>
        <v>0</v>
      </c>
      <c r="H104" s="88"/>
      <c r="I104" s="27"/>
    </row>
    <row r="105" spans="1:9" ht="18" customHeight="1" x14ac:dyDescent="0.2">
      <c r="A105" s="25">
        <v>15</v>
      </c>
      <c r="B105" s="1"/>
      <c r="C105" s="26" t="s">
        <v>11</v>
      </c>
      <c r="D105" s="2"/>
      <c r="E105" s="33" t="b">
        <f t="shared" si="3"/>
        <v>0</v>
      </c>
      <c r="H105" s="88"/>
      <c r="I105" s="27"/>
    </row>
    <row r="106" spans="1:9" ht="18" customHeight="1" x14ac:dyDescent="0.2">
      <c r="A106" s="25">
        <v>16</v>
      </c>
      <c r="B106" s="1"/>
      <c r="C106" s="26" t="s">
        <v>11</v>
      </c>
      <c r="D106" s="2"/>
      <c r="E106" s="33" t="b">
        <f t="shared" si="3"/>
        <v>0</v>
      </c>
      <c r="H106" s="88"/>
      <c r="I106" s="27"/>
    </row>
    <row r="107" spans="1:9" ht="18" customHeight="1" x14ac:dyDescent="0.2">
      <c r="A107" s="25">
        <v>17</v>
      </c>
      <c r="B107" s="1"/>
      <c r="C107" s="26" t="s">
        <v>11</v>
      </c>
      <c r="D107" s="2"/>
      <c r="E107" s="33" t="b">
        <f t="shared" si="3"/>
        <v>0</v>
      </c>
      <c r="H107" s="88"/>
      <c r="I107" s="27"/>
    </row>
    <row r="108" spans="1:9" ht="18" customHeight="1" x14ac:dyDescent="0.2">
      <c r="A108" s="25">
        <v>18</v>
      </c>
      <c r="B108" s="1"/>
      <c r="C108" s="26" t="s">
        <v>11</v>
      </c>
      <c r="D108" s="2"/>
      <c r="E108" s="33" t="b">
        <f t="shared" si="3"/>
        <v>0</v>
      </c>
      <c r="H108" s="88"/>
      <c r="I108" s="27"/>
    </row>
    <row r="109" spans="1:9" ht="18" customHeight="1" x14ac:dyDescent="0.2">
      <c r="A109" s="25">
        <v>19</v>
      </c>
      <c r="B109" s="1"/>
      <c r="C109" s="26" t="s">
        <v>11</v>
      </c>
      <c r="D109" s="2"/>
      <c r="E109" s="33" t="b">
        <f t="shared" si="3"/>
        <v>0</v>
      </c>
      <c r="H109" s="88"/>
      <c r="I109" s="27"/>
    </row>
    <row r="110" spans="1:9" ht="18" customHeight="1" x14ac:dyDescent="0.2">
      <c r="A110" s="25">
        <v>20</v>
      </c>
      <c r="B110" s="1"/>
      <c r="C110" s="26" t="s">
        <v>11</v>
      </c>
      <c r="D110" s="2"/>
      <c r="E110" s="33" t="b">
        <f t="shared" si="3"/>
        <v>0</v>
      </c>
      <c r="H110" s="88"/>
      <c r="I110" s="27"/>
    </row>
    <row r="111" spans="1:9" ht="18" customHeight="1" x14ac:dyDescent="0.2">
      <c r="A111" s="25">
        <v>21</v>
      </c>
      <c r="B111" s="1"/>
      <c r="C111" s="26" t="s">
        <v>11</v>
      </c>
      <c r="D111" s="2"/>
      <c r="E111" s="33" t="b">
        <f t="shared" si="3"/>
        <v>0</v>
      </c>
      <c r="H111" s="88"/>
      <c r="I111" s="27"/>
    </row>
    <row r="112" spans="1:9" ht="18" customHeight="1" x14ac:dyDescent="0.2">
      <c r="A112" s="25">
        <v>22</v>
      </c>
      <c r="B112" s="1"/>
      <c r="C112" s="26" t="s">
        <v>11</v>
      </c>
      <c r="D112" s="2"/>
      <c r="E112" s="33" t="b">
        <f t="shared" si="3"/>
        <v>0</v>
      </c>
      <c r="H112" s="88"/>
      <c r="I112" s="27"/>
    </row>
    <row r="113" spans="1:8" ht="18" customHeight="1" x14ac:dyDescent="0.2">
      <c r="A113" s="25">
        <v>23</v>
      </c>
      <c r="B113" s="1"/>
      <c r="C113" s="26" t="s">
        <v>12</v>
      </c>
      <c r="D113" s="2"/>
      <c r="E113" s="33" t="b">
        <f t="shared" ref="E113:E127" si="4">IF(C113="PP",IF(D113=1,200,IF(D113=2,160,IF(D113=3,130,IF(D113=4,110,IF(D113=5,90,IF(D113=6,70)))))))</f>
        <v>0</v>
      </c>
      <c r="H113" s="88"/>
    </row>
    <row r="114" spans="1:8" ht="18" customHeight="1" x14ac:dyDescent="0.2">
      <c r="A114" s="25">
        <v>24</v>
      </c>
      <c r="B114" s="1"/>
      <c r="C114" s="26" t="s">
        <v>12</v>
      </c>
      <c r="D114" s="2"/>
      <c r="E114" s="33" t="b">
        <f t="shared" si="4"/>
        <v>0</v>
      </c>
      <c r="H114" s="88"/>
    </row>
    <row r="115" spans="1:8" ht="18" customHeight="1" x14ac:dyDescent="0.2">
      <c r="A115" s="25">
        <v>25</v>
      </c>
      <c r="B115" s="1"/>
      <c r="C115" s="26" t="s">
        <v>12</v>
      </c>
      <c r="D115" s="2"/>
      <c r="E115" s="33" t="b">
        <f t="shared" si="4"/>
        <v>0</v>
      </c>
      <c r="H115" s="88"/>
    </row>
    <row r="116" spans="1:8" ht="18" customHeight="1" x14ac:dyDescent="0.2">
      <c r="A116" s="25">
        <v>26</v>
      </c>
      <c r="B116" s="1"/>
      <c r="C116" s="26" t="s">
        <v>12</v>
      </c>
      <c r="D116" s="2"/>
      <c r="E116" s="33" t="b">
        <f t="shared" si="4"/>
        <v>0</v>
      </c>
      <c r="H116" s="88"/>
    </row>
    <row r="117" spans="1:8" ht="18" customHeight="1" x14ac:dyDescent="0.2">
      <c r="A117" s="25">
        <v>27</v>
      </c>
      <c r="B117" s="1"/>
      <c r="C117" s="26" t="s">
        <v>12</v>
      </c>
      <c r="D117" s="2"/>
      <c r="E117" s="33" t="b">
        <f t="shared" si="4"/>
        <v>0</v>
      </c>
      <c r="H117" s="88"/>
    </row>
    <row r="118" spans="1:8" ht="18" customHeight="1" x14ac:dyDescent="0.2">
      <c r="A118" s="25">
        <v>28</v>
      </c>
      <c r="B118" s="1"/>
      <c r="C118" s="26" t="s">
        <v>12</v>
      </c>
      <c r="D118" s="2"/>
      <c r="E118" s="33" t="b">
        <f t="shared" si="4"/>
        <v>0</v>
      </c>
      <c r="H118" s="88"/>
    </row>
    <row r="119" spans="1:8" ht="18" customHeight="1" x14ac:dyDescent="0.2">
      <c r="A119" s="25">
        <v>29</v>
      </c>
      <c r="B119" s="1"/>
      <c r="C119" s="26" t="s">
        <v>12</v>
      </c>
      <c r="D119" s="2"/>
      <c r="E119" s="33" t="b">
        <f t="shared" si="4"/>
        <v>0</v>
      </c>
      <c r="H119" s="88"/>
    </row>
    <row r="120" spans="1:8" ht="18" customHeight="1" x14ac:dyDescent="0.2">
      <c r="A120" s="25">
        <v>30</v>
      </c>
      <c r="B120" s="1"/>
      <c r="C120" s="26" t="s">
        <v>12</v>
      </c>
      <c r="D120" s="2"/>
      <c r="E120" s="33" t="b">
        <f t="shared" si="4"/>
        <v>0</v>
      </c>
      <c r="H120" s="88"/>
    </row>
    <row r="121" spans="1:8" ht="18" customHeight="1" x14ac:dyDescent="0.2">
      <c r="A121" s="25">
        <v>31</v>
      </c>
      <c r="B121" s="1"/>
      <c r="C121" s="26" t="s">
        <v>12</v>
      </c>
      <c r="D121" s="2"/>
      <c r="E121" s="33" t="b">
        <f t="shared" si="4"/>
        <v>0</v>
      </c>
      <c r="H121" s="88"/>
    </row>
    <row r="122" spans="1:8" ht="18" customHeight="1" x14ac:dyDescent="0.2">
      <c r="A122" s="25">
        <v>32</v>
      </c>
      <c r="B122" s="1"/>
      <c r="C122" s="26" t="s">
        <v>12</v>
      </c>
      <c r="D122" s="2"/>
      <c r="E122" s="33" t="b">
        <f t="shared" si="4"/>
        <v>0</v>
      </c>
      <c r="H122" s="88"/>
    </row>
    <row r="123" spans="1:8" ht="18" customHeight="1" x14ac:dyDescent="0.2">
      <c r="A123" s="25">
        <v>33</v>
      </c>
      <c r="B123" s="1"/>
      <c r="C123" s="26" t="s">
        <v>12</v>
      </c>
      <c r="D123" s="2"/>
      <c r="E123" s="33" t="b">
        <f t="shared" si="4"/>
        <v>0</v>
      </c>
      <c r="H123" s="88"/>
    </row>
    <row r="124" spans="1:8" ht="18" customHeight="1" x14ac:dyDescent="0.2">
      <c r="A124" s="25">
        <v>34</v>
      </c>
      <c r="B124" s="1"/>
      <c r="C124" s="26" t="s">
        <v>12</v>
      </c>
      <c r="D124" s="2"/>
      <c r="E124" s="33" t="b">
        <f t="shared" si="4"/>
        <v>0</v>
      </c>
      <c r="H124" s="88"/>
    </row>
    <row r="125" spans="1:8" ht="18" customHeight="1" x14ac:dyDescent="0.2">
      <c r="A125" s="25">
        <v>35</v>
      </c>
      <c r="B125" s="1"/>
      <c r="C125" s="26" t="s">
        <v>12</v>
      </c>
      <c r="D125" s="2"/>
      <c r="E125" s="33" t="b">
        <f t="shared" si="4"/>
        <v>0</v>
      </c>
      <c r="H125" s="88"/>
    </row>
    <row r="126" spans="1:8" ht="18" customHeight="1" x14ac:dyDescent="0.2">
      <c r="A126" s="25">
        <v>36</v>
      </c>
      <c r="B126" s="1"/>
      <c r="C126" s="26" t="s">
        <v>12</v>
      </c>
      <c r="D126" s="2"/>
      <c r="E126" s="33" t="b">
        <f t="shared" si="4"/>
        <v>0</v>
      </c>
      <c r="H126" s="88"/>
    </row>
    <row r="127" spans="1:8" ht="18" customHeight="1" x14ac:dyDescent="0.2">
      <c r="A127" s="25">
        <v>37</v>
      </c>
      <c r="B127" s="1"/>
      <c r="C127" s="26" t="s">
        <v>12</v>
      </c>
      <c r="D127" s="2"/>
      <c r="E127" s="33" t="b">
        <f t="shared" si="4"/>
        <v>0</v>
      </c>
      <c r="H127" s="88"/>
    </row>
    <row r="128" spans="1:8" ht="18" customHeight="1" x14ac:dyDescent="0.2">
      <c r="A128" s="25">
        <v>38</v>
      </c>
      <c r="B128" s="1"/>
      <c r="C128" s="26" t="s">
        <v>87</v>
      </c>
      <c r="D128" s="2"/>
      <c r="E128" s="33" t="b">
        <f>IF(C128="FR",IF(D128=1,160,IF(D128=2,130,IF(D128=3,100,IF(D128=4,90,IF(D128=5,70,IF(D128=6,60)))))))</f>
        <v>0</v>
      </c>
      <c r="H128" s="88"/>
    </row>
    <row r="129" spans="1:9" ht="18" customHeight="1" x14ac:dyDescent="0.2">
      <c r="A129" s="25">
        <v>39</v>
      </c>
      <c r="B129" s="1"/>
      <c r="C129" s="26" t="s">
        <v>87</v>
      </c>
      <c r="D129" s="2"/>
      <c r="E129" s="33" t="b">
        <f>IF(C129="FR",IF(D129=1,160,IF(D129=2,130,IF(D129=3,100,IF(D129=4,90,IF(D129=5,70,IF(D129=6,60)))))))</f>
        <v>0</v>
      </c>
      <c r="H129" s="88"/>
    </row>
    <row r="130" spans="1:9" ht="18" customHeight="1" x14ac:dyDescent="0.2">
      <c r="A130" s="25">
        <v>40</v>
      </c>
      <c r="B130" s="1"/>
      <c r="C130" s="26" t="s">
        <v>87</v>
      </c>
      <c r="D130" s="2"/>
      <c r="E130" s="33" t="b">
        <f>IF(C130="FR",IF(D130=1,160,IF(D130=2,130,IF(D130=3,100,IF(D130=4,90,IF(D130=5,70,IF(D130=6,60)))))))</f>
        <v>0</v>
      </c>
      <c r="H130" s="88"/>
    </row>
    <row r="131" spans="1:9" ht="18" customHeight="1" x14ac:dyDescent="0.2">
      <c r="A131" s="25">
        <v>41</v>
      </c>
      <c r="B131" s="1"/>
      <c r="C131" s="26" t="s">
        <v>87</v>
      </c>
      <c r="D131" s="2"/>
      <c r="E131" s="33" t="b">
        <f>IF(C131="FR",IF(D131=1,160,IF(D131=2,130,IF(D131=3,100,IF(D131=4,90,IF(D131=5,70,IF(D131=6,60)))))))</f>
        <v>0</v>
      </c>
      <c r="H131" s="88"/>
    </row>
    <row r="132" spans="1:9" ht="18" customHeight="1" x14ac:dyDescent="0.2">
      <c r="A132" s="25">
        <v>42</v>
      </c>
      <c r="B132" s="1"/>
      <c r="C132" s="26" t="s">
        <v>17</v>
      </c>
      <c r="D132" s="2"/>
      <c r="E132" s="33" t="b">
        <f>IF(C132="RS",IF(D132=1,500))</f>
        <v>0</v>
      </c>
      <c r="H132" s="88"/>
    </row>
    <row r="133" spans="1:9" ht="18" customHeight="1" x14ac:dyDescent="0.2">
      <c r="A133" s="25">
        <v>43</v>
      </c>
      <c r="B133" s="1"/>
      <c r="C133" s="26" t="s">
        <v>18</v>
      </c>
      <c r="D133" s="2"/>
      <c r="E133" s="33" t="b">
        <f>IF(C133="RP",IF(D133=1,100))</f>
        <v>0</v>
      </c>
      <c r="H133" s="88"/>
    </row>
    <row r="134" spans="1:9" ht="18" customHeight="1" x14ac:dyDescent="0.2">
      <c r="A134" s="25">
        <v>44</v>
      </c>
      <c r="B134" s="1"/>
      <c r="C134" s="26" t="s">
        <v>59</v>
      </c>
      <c r="D134" s="2"/>
      <c r="E134" s="33" t="b">
        <f>IF(C134="FAI",IF(D134=1,200,IF(D134=2,160,IF(D134=3,130))))</f>
        <v>0</v>
      </c>
      <c r="H134" s="88"/>
    </row>
    <row r="135" spans="1:9" ht="18" customHeight="1" x14ac:dyDescent="0.2">
      <c r="A135" s="25">
        <v>45</v>
      </c>
      <c r="B135" s="1"/>
      <c r="C135" s="26" t="s">
        <v>59</v>
      </c>
      <c r="D135" s="2"/>
      <c r="E135" s="33" t="b">
        <f>IF(C135="FAI",IF(D135=1,200,IF(D135=2,160,IF(D135=3,130))))</f>
        <v>0</v>
      </c>
      <c r="H135" s="88"/>
    </row>
    <row r="136" spans="1:9" ht="18" customHeight="1" x14ac:dyDescent="0.2">
      <c r="A136" s="25">
        <v>46</v>
      </c>
      <c r="B136" s="1"/>
      <c r="C136" s="26" t="s">
        <v>59</v>
      </c>
      <c r="D136" s="2"/>
      <c r="E136" s="33" t="b">
        <f>IF(C136="FAI",IF(D136=1,200,IF(D136=2,160,IF(D136=3,130))))</f>
        <v>0</v>
      </c>
      <c r="H136" s="88"/>
    </row>
    <row r="137" spans="1:9" ht="18" customHeight="1" x14ac:dyDescent="0.2">
      <c r="A137" s="25">
        <v>47</v>
      </c>
      <c r="B137" s="1"/>
      <c r="C137" s="26" t="s">
        <v>60</v>
      </c>
      <c r="D137" s="2"/>
      <c r="E137" s="33" t="b">
        <f>IF(C137="PL",IF(D137=1,110,IF(D137=2,90,IF(D137=3,70))))</f>
        <v>0</v>
      </c>
      <c r="H137" s="88"/>
    </row>
    <row r="138" spans="1:9" ht="18" customHeight="1" x14ac:dyDescent="0.2">
      <c r="A138" s="25">
        <v>48</v>
      </c>
      <c r="B138" s="1"/>
      <c r="C138" s="26" t="s">
        <v>60</v>
      </c>
      <c r="D138" s="2"/>
      <c r="E138" s="33" t="b">
        <f>IF(C138="PL",IF(D138=1,110,IF(D138=2,90,IF(D138=3,70))))</f>
        <v>0</v>
      </c>
      <c r="H138" s="88"/>
    </row>
    <row r="139" spans="1:9" ht="18" customHeight="1" x14ac:dyDescent="0.2">
      <c r="A139" s="25">
        <v>49</v>
      </c>
      <c r="B139" s="1"/>
      <c r="C139" s="26" t="s">
        <v>60</v>
      </c>
      <c r="D139" s="2"/>
      <c r="E139" s="33" t="b">
        <f>IF(C139="PL",IF(D139=1,110,IF(D139=2,90,IF(D139=3,70))))</f>
        <v>0</v>
      </c>
      <c r="H139" s="88"/>
    </row>
    <row r="140" spans="1:9" ht="18" customHeight="1" x14ac:dyDescent="0.2">
      <c r="A140" s="25">
        <v>50</v>
      </c>
      <c r="B140" s="1"/>
      <c r="C140" s="26" t="s">
        <v>60</v>
      </c>
      <c r="D140" s="2"/>
      <c r="E140" s="33" t="b">
        <f>IF(C140="PL",IF(D140=1,110,IF(D140=2,90,IF(D140=3,70))))</f>
        <v>0</v>
      </c>
      <c r="H140" s="88"/>
    </row>
    <row r="141" spans="1:9" ht="24.6" customHeight="1" x14ac:dyDescent="0.2">
      <c r="A141" s="228" t="s">
        <v>15</v>
      </c>
      <c r="B141" s="229"/>
      <c r="C141" s="229"/>
      <c r="D141" s="230"/>
      <c r="E141" s="34">
        <f>SUM(E91:E140)</f>
        <v>200</v>
      </c>
      <c r="H141" s="88"/>
    </row>
    <row r="142" spans="1:9" ht="17.45" customHeight="1" x14ac:dyDescent="0.2">
      <c r="A142" s="20"/>
      <c r="B142" s="21"/>
      <c r="C142" s="22"/>
      <c r="D142" s="22"/>
      <c r="E142" s="28"/>
      <c r="H142" s="88"/>
      <c r="I142" s="27"/>
    </row>
    <row r="143" spans="1:9" ht="27.6" customHeight="1" x14ac:dyDescent="0.35">
      <c r="A143" s="226" t="s">
        <v>7</v>
      </c>
      <c r="B143" s="227"/>
      <c r="C143" s="227"/>
      <c r="D143" s="227"/>
      <c r="E143" s="227"/>
      <c r="H143" s="88"/>
      <c r="I143" s="27"/>
    </row>
    <row r="144" spans="1:9" ht="54" customHeight="1" x14ac:dyDescent="0.2">
      <c r="A144" s="15" t="s">
        <v>0</v>
      </c>
      <c r="B144" s="24" t="s">
        <v>74</v>
      </c>
      <c r="C144" s="17" t="s">
        <v>56</v>
      </c>
      <c r="D144" s="17" t="s">
        <v>3</v>
      </c>
      <c r="E144" s="17" t="s">
        <v>2</v>
      </c>
      <c r="H144" s="88"/>
      <c r="I144" s="27"/>
    </row>
    <row r="145" spans="1:5" ht="30.6" customHeight="1" x14ac:dyDescent="0.2">
      <c r="A145" s="25">
        <v>1</v>
      </c>
      <c r="B145" s="29" t="s">
        <v>88</v>
      </c>
      <c r="C145" s="39"/>
      <c r="D145" s="30" t="s">
        <v>11</v>
      </c>
      <c r="E145" s="35" t="b">
        <f>IF(D145="MP",IF(C145=1,1500))</f>
        <v>0</v>
      </c>
    </row>
    <row r="146" spans="1:5" ht="19.899999999999999" customHeight="1" x14ac:dyDescent="0.2">
      <c r="A146" s="25">
        <v>2</v>
      </c>
      <c r="B146" s="29" t="s">
        <v>8</v>
      </c>
      <c r="C146" s="39"/>
      <c r="D146" s="30" t="s">
        <v>11</v>
      </c>
      <c r="E146" s="35" t="b">
        <f>IF(D146="MP",IF(C146=1,800))</f>
        <v>0</v>
      </c>
    </row>
    <row r="147" spans="1:5" ht="19.899999999999999" customHeight="1" x14ac:dyDescent="0.2">
      <c r="A147" s="25">
        <v>3</v>
      </c>
      <c r="B147" s="29" t="s">
        <v>9</v>
      </c>
      <c r="C147" s="39"/>
      <c r="D147" s="30" t="s">
        <v>11</v>
      </c>
      <c r="E147" s="35" t="b">
        <f>IF(D147="MP",IF(C147=1,800))</f>
        <v>0</v>
      </c>
    </row>
    <row r="148" spans="1:5" ht="19.899999999999999" customHeight="1" x14ac:dyDescent="0.2">
      <c r="A148" s="25">
        <v>4</v>
      </c>
      <c r="B148" s="29" t="s">
        <v>89</v>
      </c>
      <c r="C148" s="39"/>
      <c r="D148" s="30" t="s">
        <v>11</v>
      </c>
      <c r="E148" s="35" t="b">
        <f>IF(D148="MP",IF(C148=1,800))</f>
        <v>0</v>
      </c>
    </row>
    <row r="149" spans="1:5" ht="19.899999999999999" customHeight="1" x14ac:dyDescent="0.2">
      <c r="A149" s="25">
        <v>5</v>
      </c>
      <c r="B149" s="29" t="s">
        <v>90</v>
      </c>
      <c r="C149" s="39"/>
      <c r="D149" s="30" t="s">
        <v>11</v>
      </c>
      <c r="E149" s="35" t="b">
        <f>IF(D149="MP",IF(C149=1,800))</f>
        <v>0</v>
      </c>
    </row>
    <row r="150" spans="1:5" ht="19.899999999999999" customHeight="1" x14ac:dyDescent="0.2">
      <c r="A150" s="25">
        <v>6</v>
      </c>
      <c r="B150" s="176" t="s">
        <v>731</v>
      </c>
      <c r="C150" s="3">
        <v>1</v>
      </c>
      <c r="D150" s="30">
        <v>500</v>
      </c>
      <c r="E150" s="35">
        <f>PRODUCT(C150*D150)</f>
        <v>500</v>
      </c>
    </row>
    <row r="151" spans="1:5" ht="19.899999999999999" customHeight="1" x14ac:dyDescent="0.2">
      <c r="A151" s="25">
        <v>7</v>
      </c>
      <c r="B151" s="1" t="s">
        <v>64</v>
      </c>
      <c r="C151" s="3"/>
      <c r="D151" s="30">
        <v>200</v>
      </c>
      <c r="E151" s="35">
        <f>PRODUCT(C151*D151)</f>
        <v>0</v>
      </c>
    </row>
    <row r="152" spans="1:5" ht="30.6" customHeight="1" x14ac:dyDescent="0.2">
      <c r="A152" s="25">
        <v>8</v>
      </c>
      <c r="B152" s="1" t="s">
        <v>107</v>
      </c>
      <c r="C152" s="3"/>
      <c r="D152" s="30">
        <v>200</v>
      </c>
      <c r="E152" s="35">
        <f>PRODUCT(C152*D152)</f>
        <v>0</v>
      </c>
    </row>
    <row r="153" spans="1:5" ht="19.899999999999999" customHeight="1" x14ac:dyDescent="0.2">
      <c r="A153" s="25">
        <v>9</v>
      </c>
      <c r="B153" s="1" t="s">
        <v>5</v>
      </c>
      <c r="C153" s="3"/>
      <c r="D153" s="30">
        <v>200</v>
      </c>
      <c r="E153" s="35">
        <f>PRODUCT(C153*D153)</f>
        <v>0</v>
      </c>
    </row>
    <row r="154" spans="1:5" ht="19.899999999999999" customHeight="1" x14ac:dyDescent="0.2">
      <c r="A154" s="25">
        <v>10</v>
      </c>
      <c r="B154" s="1" t="s">
        <v>41</v>
      </c>
      <c r="C154" s="3"/>
      <c r="D154" s="30">
        <v>200</v>
      </c>
      <c r="E154" s="35">
        <f>PRODUCT(C154*D154)</f>
        <v>0</v>
      </c>
    </row>
    <row r="155" spans="1:5" ht="26.45" customHeight="1" x14ac:dyDescent="0.2">
      <c r="A155" s="228" t="s">
        <v>33</v>
      </c>
      <c r="B155" s="229"/>
      <c r="C155" s="229"/>
      <c r="D155" s="230"/>
      <c r="E155" s="36">
        <f>SUM(E145:E154)</f>
        <v>500</v>
      </c>
    </row>
    <row r="156" spans="1:5" ht="14.45" customHeight="1" x14ac:dyDescent="0.2"/>
    <row r="157" spans="1:5" ht="25.9" customHeight="1" x14ac:dyDescent="0.35">
      <c r="A157" s="223" t="s">
        <v>29</v>
      </c>
      <c r="B157" s="231"/>
      <c r="C157" s="231"/>
      <c r="D157" s="231"/>
      <c r="E157" s="232"/>
    </row>
    <row r="158" spans="1:5" ht="36" customHeight="1" x14ac:dyDescent="0.2">
      <c r="A158" s="15" t="s">
        <v>0</v>
      </c>
      <c r="B158" s="31" t="s">
        <v>30</v>
      </c>
      <c r="C158" s="18" t="s">
        <v>31</v>
      </c>
      <c r="D158" s="17" t="s">
        <v>91</v>
      </c>
      <c r="E158" s="17" t="s">
        <v>2</v>
      </c>
    </row>
    <row r="159" spans="1:5" ht="34.15" customHeight="1" x14ac:dyDescent="0.2">
      <c r="A159" s="25">
        <v>1</v>
      </c>
      <c r="B159" s="29" t="s">
        <v>92</v>
      </c>
      <c r="C159" s="2">
        <v>15</v>
      </c>
      <c r="D159" s="26">
        <v>20</v>
      </c>
      <c r="E159" s="35">
        <f>PRODUCT(C159*D159)</f>
        <v>300</v>
      </c>
    </row>
    <row r="160" spans="1:5" ht="23.45" customHeight="1" x14ac:dyDescent="0.2">
      <c r="A160" s="228" t="s">
        <v>34</v>
      </c>
      <c r="B160" s="229"/>
      <c r="C160" s="229"/>
      <c r="D160" s="230"/>
      <c r="E160" s="36">
        <f>SUM(E159:E159)</f>
        <v>300</v>
      </c>
    </row>
    <row r="161" spans="1:7" ht="23.45" customHeight="1" x14ac:dyDescent="0.2">
      <c r="A161" s="89">
        <v>2</v>
      </c>
      <c r="B161" s="218" t="s">
        <v>93</v>
      </c>
      <c r="C161" s="218"/>
      <c r="D161" s="218"/>
      <c r="E161" s="219"/>
    </row>
    <row r="162" spans="1:7" ht="27.6" customHeight="1" x14ac:dyDescent="0.2">
      <c r="A162" s="90">
        <v>3</v>
      </c>
      <c r="B162" s="218" t="s">
        <v>94</v>
      </c>
      <c r="C162" s="218"/>
      <c r="D162" s="218"/>
      <c r="E162" s="219"/>
      <c r="G162" s="32" t="s">
        <v>32</v>
      </c>
    </row>
    <row r="163" spans="1:7" ht="19.149999999999999" customHeight="1" x14ac:dyDescent="0.2"/>
    <row r="164" spans="1:7" ht="33.6" customHeight="1" x14ac:dyDescent="0.2">
      <c r="A164" s="220" t="s">
        <v>58</v>
      </c>
      <c r="B164" s="221"/>
      <c r="C164" s="221"/>
      <c r="D164" s="222"/>
      <c r="E164" s="109">
        <f>SUM(E63+E74+E87+E141+E155+E160)</f>
        <v>5365</v>
      </c>
    </row>
    <row r="165" spans="1:7" ht="20.100000000000001" customHeight="1" x14ac:dyDescent="0.2"/>
    <row r="166" spans="1:7" ht="15" x14ac:dyDescent="0.2">
      <c r="C166" s="41" t="s">
        <v>57</v>
      </c>
      <c r="D166" s="32"/>
    </row>
  </sheetData>
  <sheetProtection algorithmName="SHA-512" hashValue="zdpS0baz5V8A7LOCUutPEPb8J57NePdOddYsOgNaLOmNzsYK/n5wUEqZPErjydeQi4IiGgFD1E25hAjYfRt4mQ==" saltValue="LwSYIzVf39353aFRJ3ldOQ==" spinCount="100000" sheet="1"/>
  <mergeCells count="19">
    <mergeCell ref="B161:E161"/>
    <mergeCell ref="A164:D164"/>
    <mergeCell ref="A78:E78"/>
    <mergeCell ref="A143:E143"/>
    <mergeCell ref="A155:D155"/>
    <mergeCell ref="A89:E89"/>
    <mergeCell ref="A87:D87"/>
    <mergeCell ref="A141:D141"/>
    <mergeCell ref="A157:E157"/>
    <mergeCell ref="A160:D160"/>
    <mergeCell ref="B162:E162"/>
    <mergeCell ref="A8:E9"/>
    <mergeCell ref="C1:E6"/>
    <mergeCell ref="A11:E11"/>
    <mergeCell ref="A76:E76"/>
    <mergeCell ref="A13:E13"/>
    <mergeCell ref="A63:D63"/>
    <mergeCell ref="A65:E65"/>
    <mergeCell ref="A74:D74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D9291-2D51-47B7-B536-34DAE56046E0}">
  <dimension ref="A1:I166"/>
  <sheetViews>
    <sheetView workbookViewId="0">
      <selection activeCell="A11" sqref="A11:E11"/>
    </sheetView>
  </sheetViews>
  <sheetFormatPr defaultColWidth="8.85546875" defaultRowHeight="12.75" x14ac:dyDescent="0.2"/>
  <cols>
    <col min="1" max="1" width="6.85546875" customWidth="1"/>
    <col min="2" max="2" width="75.28515625" customWidth="1"/>
    <col min="3" max="3" width="18.5703125" customWidth="1"/>
    <col min="4" max="4" width="14.7109375" customWidth="1"/>
    <col min="5" max="5" width="20.140625" customWidth="1"/>
  </cols>
  <sheetData>
    <row r="1" spans="1:5" ht="13.15" customHeight="1" x14ac:dyDescent="0.2">
      <c r="C1" s="197" t="s">
        <v>168</v>
      </c>
      <c r="D1" s="198"/>
      <c r="E1" s="199"/>
    </row>
    <row r="2" spans="1:5" ht="13.15" customHeight="1" x14ac:dyDescent="0.2">
      <c r="C2" s="200"/>
      <c r="D2" s="201"/>
      <c r="E2" s="202"/>
    </row>
    <row r="3" spans="1:5" ht="13.15" customHeight="1" x14ac:dyDescent="0.2">
      <c r="C3" s="200"/>
      <c r="D3" s="201"/>
      <c r="E3" s="202"/>
    </row>
    <row r="4" spans="1:5" ht="13.15" customHeight="1" x14ac:dyDescent="0.2">
      <c r="C4" s="200"/>
      <c r="D4" s="201"/>
      <c r="E4" s="202"/>
    </row>
    <row r="5" spans="1:5" ht="13.15" customHeight="1" x14ac:dyDescent="0.2">
      <c r="C5" s="200"/>
      <c r="D5" s="201"/>
      <c r="E5" s="202"/>
    </row>
    <row r="6" spans="1:5" ht="13.15" customHeight="1" x14ac:dyDescent="0.2">
      <c r="C6" s="203"/>
      <c r="D6" s="204"/>
      <c r="E6" s="205"/>
    </row>
    <row r="8" spans="1:5" x14ac:dyDescent="0.2">
      <c r="A8" s="196" t="s">
        <v>138</v>
      </c>
      <c r="B8" s="196"/>
      <c r="C8" s="196"/>
      <c r="D8" s="196"/>
      <c r="E8" s="196"/>
    </row>
    <row r="9" spans="1:5" ht="15.6" customHeight="1" x14ac:dyDescent="0.2">
      <c r="A9" s="196"/>
      <c r="B9" s="196"/>
      <c r="C9" s="196"/>
      <c r="D9" s="196"/>
      <c r="E9" s="196"/>
    </row>
    <row r="10" spans="1:5" ht="15.6" customHeight="1" x14ac:dyDescent="0.2">
      <c r="A10" s="5"/>
      <c r="B10" s="5"/>
      <c r="C10" s="5"/>
      <c r="D10" s="5"/>
      <c r="E10" s="5"/>
    </row>
    <row r="11" spans="1:5" ht="33.6" customHeight="1" x14ac:dyDescent="0.2">
      <c r="A11" s="206" t="s">
        <v>36</v>
      </c>
      <c r="B11" s="207"/>
      <c r="C11" s="207"/>
      <c r="D11" s="207"/>
      <c r="E11" s="207"/>
    </row>
    <row r="12" spans="1:5" ht="19.899999999999999" customHeight="1" x14ac:dyDescent="0.2">
      <c r="A12" s="5"/>
      <c r="B12" s="5"/>
      <c r="C12" s="5"/>
      <c r="D12" s="5"/>
      <c r="E12" s="5"/>
    </row>
    <row r="13" spans="1:5" ht="25.9" customHeight="1" x14ac:dyDescent="0.35">
      <c r="A13" s="210" t="s">
        <v>23</v>
      </c>
      <c r="B13" s="211"/>
      <c r="C13" s="211"/>
      <c r="D13" s="211"/>
      <c r="E13" s="212"/>
    </row>
    <row r="14" spans="1:5" ht="36.6" customHeight="1" x14ac:dyDescent="0.2">
      <c r="A14" s="6" t="s">
        <v>0</v>
      </c>
      <c r="B14" s="7" t="s">
        <v>68</v>
      </c>
      <c r="C14" s="8" t="s">
        <v>13</v>
      </c>
      <c r="D14" s="8" t="s">
        <v>35</v>
      </c>
      <c r="E14" s="8" t="s">
        <v>2</v>
      </c>
    </row>
    <row r="15" spans="1:5" ht="18" customHeight="1" x14ac:dyDescent="0.2">
      <c r="A15" s="9">
        <v>1</v>
      </c>
      <c r="B15" s="1" t="s">
        <v>162</v>
      </c>
      <c r="C15" s="10" t="s">
        <v>24</v>
      </c>
      <c r="D15" s="2">
        <v>4</v>
      </c>
      <c r="E15" s="33">
        <f>IF(C15="M",IF(D15=1,1500,IF(D15=2,1170,IF(D15=3,1000,IF(D15=4,830,IF(D15=5,670,IF(D15=6,500)))))))</f>
        <v>830</v>
      </c>
    </row>
    <row r="16" spans="1:5" ht="18" customHeight="1" x14ac:dyDescent="0.2">
      <c r="A16" s="9">
        <v>2</v>
      </c>
      <c r="B16" s="1" t="s">
        <v>160</v>
      </c>
      <c r="C16" s="10" t="s">
        <v>24</v>
      </c>
      <c r="D16" s="2">
        <v>5</v>
      </c>
      <c r="E16" s="33">
        <f>IF(C16="M",IF(D16=1,1500,IF(D16=2,1170,IF(D16=3,1000,IF(D16=4,830,IF(D16=5,670,IF(D16=6,500)))))))</f>
        <v>670</v>
      </c>
    </row>
    <row r="17" spans="1:5" ht="18" customHeight="1" x14ac:dyDescent="0.2">
      <c r="A17" s="9">
        <v>3</v>
      </c>
      <c r="B17" s="1"/>
      <c r="C17" s="10" t="s">
        <v>24</v>
      </c>
      <c r="D17" s="2"/>
      <c r="E17" s="33" t="b">
        <f>IF(C17="M",IF(D17=1,1500,IF(D17=2,1170,IF(D17=3,1000,IF(D17=4,830,IF(D17=5,670,IF(D17=6,500)))))))</f>
        <v>0</v>
      </c>
    </row>
    <row r="18" spans="1:5" ht="18" customHeight="1" x14ac:dyDescent="0.2">
      <c r="A18" s="9">
        <v>4</v>
      </c>
      <c r="B18" s="1"/>
      <c r="C18" s="10" t="s">
        <v>24</v>
      </c>
      <c r="D18" s="2"/>
      <c r="E18" s="33" t="b">
        <f>IF(C18="M",IF(D18=1,1500,IF(D18=2,1170,IF(D18=3,1000,IF(D18=4,830,IF(D18=5,670,IF(D18=6,500)))))))</f>
        <v>0</v>
      </c>
    </row>
    <row r="19" spans="1:5" ht="18" customHeight="1" x14ac:dyDescent="0.2">
      <c r="A19" s="9">
        <v>5</v>
      </c>
      <c r="B19" s="1" t="s">
        <v>162</v>
      </c>
      <c r="C19" s="10" t="s">
        <v>40</v>
      </c>
      <c r="D19" s="2">
        <v>2</v>
      </c>
      <c r="E19" s="33">
        <f>IF(C19="Md",IF(D19=1,500,IF(D19=2,390,IF(D19=3,333,))))</f>
        <v>390</v>
      </c>
    </row>
    <row r="20" spans="1:5" ht="18" customHeight="1" x14ac:dyDescent="0.2">
      <c r="A20" s="9">
        <v>6</v>
      </c>
      <c r="B20" s="1" t="s">
        <v>161</v>
      </c>
      <c r="C20" s="10" t="s">
        <v>40</v>
      </c>
      <c r="D20" s="2">
        <v>2</v>
      </c>
      <c r="E20" s="33">
        <f>IF(C20="Md",IF(D20=1,500,IF(D20=2,390,IF(D20=3,333,))))</f>
        <v>390</v>
      </c>
    </row>
    <row r="21" spans="1:5" ht="18" customHeight="1" x14ac:dyDescent="0.2">
      <c r="A21" s="40">
        <v>7</v>
      </c>
      <c r="B21" s="1" t="s">
        <v>160</v>
      </c>
      <c r="C21" s="10" t="s">
        <v>40</v>
      </c>
      <c r="D21" s="2">
        <v>1</v>
      </c>
      <c r="E21" s="33">
        <f>IF(C21="Md",IF(D21=1,500,IF(D21=2,390,IF(D21=3,333,))))</f>
        <v>500</v>
      </c>
    </row>
    <row r="22" spans="1:5" ht="18" customHeight="1" x14ac:dyDescent="0.2">
      <c r="A22" s="9">
        <v>8</v>
      </c>
      <c r="B22" s="1"/>
      <c r="C22" s="10" t="s">
        <v>40</v>
      </c>
      <c r="D22" s="2"/>
      <c r="E22" s="33">
        <f>IF(C22="Md",IF(D22=1,500,IF(D22=2,390,IF(D22=3,333,))))</f>
        <v>0</v>
      </c>
    </row>
    <row r="23" spans="1:5" ht="18" customHeight="1" x14ac:dyDescent="0.2">
      <c r="A23" s="40">
        <v>9</v>
      </c>
      <c r="B23" s="1"/>
      <c r="C23" s="10" t="s">
        <v>40</v>
      </c>
      <c r="D23" s="2"/>
      <c r="E23" s="33">
        <f>IF(C23="Md",IF(D23=1,500,IF(D23=2,390,IF(D23=3,333,))))</f>
        <v>0</v>
      </c>
    </row>
    <row r="24" spans="1:5" ht="18" customHeight="1" x14ac:dyDescent="0.2">
      <c r="A24" s="9">
        <v>10</v>
      </c>
      <c r="B24" s="1" t="s">
        <v>159</v>
      </c>
      <c r="C24" s="10" t="s">
        <v>11</v>
      </c>
      <c r="D24" s="2">
        <v>3</v>
      </c>
      <c r="E24" s="33">
        <f t="shared" ref="E24:E43" si="0">IF(C24="MP",IF(D24=1,300,IF(D24=2,230,IF(D24=3,200,IF(D24=4,170,IF(D24=5,135,IF(D24=6,100)))))))</f>
        <v>200</v>
      </c>
    </row>
    <row r="25" spans="1:5" ht="18" customHeight="1" x14ac:dyDescent="0.2">
      <c r="A25" s="40">
        <v>11</v>
      </c>
      <c r="B25" s="1" t="s">
        <v>158</v>
      </c>
      <c r="C25" s="10" t="s">
        <v>11</v>
      </c>
      <c r="D25" s="2">
        <v>2</v>
      </c>
      <c r="E25" s="33">
        <f t="shared" si="0"/>
        <v>230</v>
      </c>
    </row>
    <row r="26" spans="1:5" ht="18" customHeight="1" x14ac:dyDescent="0.2">
      <c r="A26" s="9">
        <v>12</v>
      </c>
      <c r="B26" s="1" t="s">
        <v>157</v>
      </c>
      <c r="C26" s="10" t="s">
        <v>11</v>
      </c>
      <c r="D26" s="2">
        <v>1</v>
      </c>
      <c r="E26" s="33">
        <f t="shared" si="0"/>
        <v>300</v>
      </c>
    </row>
    <row r="27" spans="1:5" ht="18" customHeight="1" x14ac:dyDescent="0.2">
      <c r="A27" s="40">
        <v>13</v>
      </c>
      <c r="B27" s="1" t="s">
        <v>156</v>
      </c>
      <c r="C27" s="10" t="s">
        <v>11</v>
      </c>
      <c r="D27" s="2">
        <v>3</v>
      </c>
      <c r="E27" s="33">
        <f t="shared" si="0"/>
        <v>200</v>
      </c>
    </row>
    <row r="28" spans="1:5" ht="18" customHeight="1" x14ac:dyDescent="0.2">
      <c r="A28" s="9">
        <v>14</v>
      </c>
      <c r="B28" s="1" t="s">
        <v>155</v>
      </c>
      <c r="C28" s="10" t="s">
        <v>11</v>
      </c>
      <c r="D28" s="2">
        <v>4</v>
      </c>
      <c r="E28" s="33">
        <f t="shared" si="0"/>
        <v>170</v>
      </c>
    </row>
    <row r="29" spans="1:5" ht="18" customHeight="1" x14ac:dyDescent="0.2">
      <c r="A29" s="40">
        <v>15</v>
      </c>
      <c r="B29" s="1" t="s">
        <v>154</v>
      </c>
      <c r="C29" s="10" t="s">
        <v>11</v>
      </c>
      <c r="D29" s="2">
        <v>5</v>
      </c>
      <c r="E29" s="33">
        <f t="shared" si="0"/>
        <v>135</v>
      </c>
    </row>
    <row r="30" spans="1:5" ht="18" customHeight="1" x14ac:dyDescent="0.2">
      <c r="A30" s="9">
        <v>16</v>
      </c>
      <c r="B30" s="1" t="s">
        <v>153</v>
      </c>
      <c r="C30" s="10" t="s">
        <v>11</v>
      </c>
      <c r="D30" s="2">
        <v>3</v>
      </c>
      <c r="E30" s="33">
        <f t="shared" si="0"/>
        <v>200</v>
      </c>
    </row>
    <row r="31" spans="1:5" ht="18" customHeight="1" x14ac:dyDescent="0.2">
      <c r="A31" s="40">
        <v>17</v>
      </c>
      <c r="B31" s="1" t="s">
        <v>152</v>
      </c>
      <c r="C31" s="10" t="s">
        <v>11</v>
      </c>
      <c r="D31" s="2">
        <v>5</v>
      </c>
      <c r="E31" s="33">
        <f t="shared" si="0"/>
        <v>135</v>
      </c>
    </row>
    <row r="32" spans="1:5" ht="18" customHeight="1" x14ac:dyDescent="0.2">
      <c r="A32" s="9">
        <v>18</v>
      </c>
      <c r="B32" s="1" t="s">
        <v>151</v>
      </c>
      <c r="C32" s="10" t="s">
        <v>11</v>
      </c>
      <c r="D32" s="2">
        <v>1</v>
      </c>
      <c r="E32" s="33">
        <f t="shared" si="0"/>
        <v>300</v>
      </c>
    </row>
    <row r="33" spans="1:5" ht="18" customHeight="1" x14ac:dyDescent="0.2">
      <c r="A33" s="40">
        <v>19</v>
      </c>
      <c r="B33" s="1" t="s">
        <v>150</v>
      </c>
      <c r="C33" s="10" t="s">
        <v>11</v>
      </c>
      <c r="D33" s="2">
        <v>4</v>
      </c>
      <c r="E33" s="33">
        <f t="shared" si="0"/>
        <v>170</v>
      </c>
    </row>
    <row r="34" spans="1:5" ht="18" customHeight="1" x14ac:dyDescent="0.2">
      <c r="A34" s="9">
        <v>20</v>
      </c>
      <c r="B34" s="1" t="s">
        <v>149</v>
      </c>
      <c r="C34" s="10" t="s">
        <v>11</v>
      </c>
      <c r="D34" s="2">
        <v>6</v>
      </c>
      <c r="E34" s="33">
        <f t="shared" si="0"/>
        <v>100</v>
      </c>
    </row>
    <row r="35" spans="1:5" ht="18" customHeight="1" x14ac:dyDescent="0.2">
      <c r="A35" s="40">
        <v>21</v>
      </c>
      <c r="B35" s="1" t="s">
        <v>148</v>
      </c>
      <c r="C35" s="10" t="s">
        <v>11</v>
      </c>
      <c r="D35" s="2">
        <v>3</v>
      </c>
      <c r="E35" s="33">
        <f t="shared" si="0"/>
        <v>200</v>
      </c>
    </row>
    <row r="36" spans="1:5" ht="18" customHeight="1" x14ac:dyDescent="0.2">
      <c r="A36" s="9">
        <v>22</v>
      </c>
      <c r="B36" s="1" t="s">
        <v>147</v>
      </c>
      <c r="C36" s="10" t="s">
        <v>11</v>
      </c>
      <c r="D36" s="2">
        <v>1</v>
      </c>
      <c r="E36" s="33">
        <f t="shared" si="0"/>
        <v>300</v>
      </c>
    </row>
    <row r="37" spans="1:5" ht="18" customHeight="1" x14ac:dyDescent="0.2">
      <c r="A37" s="40">
        <v>23</v>
      </c>
      <c r="B37" s="1" t="s">
        <v>146</v>
      </c>
      <c r="C37" s="10" t="s">
        <v>11</v>
      </c>
      <c r="D37" s="2">
        <v>4</v>
      </c>
      <c r="E37" s="33">
        <f t="shared" si="0"/>
        <v>170</v>
      </c>
    </row>
    <row r="38" spans="1:5" ht="18" customHeight="1" x14ac:dyDescent="0.2">
      <c r="A38" s="9">
        <v>24</v>
      </c>
      <c r="B38" s="1" t="s">
        <v>145</v>
      </c>
      <c r="C38" s="10" t="s">
        <v>11</v>
      </c>
      <c r="D38" s="2">
        <v>2</v>
      </c>
      <c r="E38" s="33">
        <f t="shared" si="0"/>
        <v>230</v>
      </c>
    </row>
    <row r="39" spans="1:5" ht="18" customHeight="1" x14ac:dyDescent="0.2">
      <c r="A39" s="40">
        <v>25</v>
      </c>
      <c r="B39" s="1" t="s">
        <v>144</v>
      </c>
      <c r="C39" s="10" t="s">
        <v>11</v>
      </c>
      <c r="D39" s="2">
        <v>3</v>
      </c>
      <c r="E39" s="33">
        <f t="shared" si="0"/>
        <v>200</v>
      </c>
    </row>
    <row r="40" spans="1:5" ht="18" customHeight="1" x14ac:dyDescent="0.2">
      <c r="A40" s="9">
        <v>26</v>
      </c>
      <c r="B40" s="1" t="s">
        <v>143</v>
      </c>
      <c r="C40" s="10" t="s">
        <v>11</v>
      </c>
      <c r="D40" s="2">
        <v>1</v>
      </c>
      <c r="E40" s="33">
        <f t="shared" si="0"/>
        <v>300</v>
      </c>
    </row>
    <row r="41" spans="1:5" ht="18" customHeight="1" x14ac:dyDescent="0.2">
      <c r="A41" s="40">
        <v>27</v>
      </c>
      <c r="B41" s="1" t="s">
        <v>142</v>
      </c>
      <c r="C41" s="10" t="s">
        <v>11</v>
      </c>
      <c r="D41" s="2">
        <v>1</v>
      </c>
      <c r="E41" s="33">
        <f t="shared" si="0"/>
        <v>300</v>
      </c>
    </row>
    <row r="42" spans="1:5" ht="18" customHeight="1" x14ac:dyDescent="0.2">
      <c r="A42" s="9">
        <v>28</v>
      </c>
      <c r="B42" s="1" t="s">
        <v>141</v>
      </c>
      <c r="C42" s="10" t="s">
        <v>11</v>
      </c>
      <c r="D42" s="2">
        <v>2</v>
      </c>
      <c r="E42" s="33">
        <f t="shared" si="0"/>
        <v>230</v>
      </c>
    </row>
    <row r="43" spans="1:5" ht="18" customHeight="1" x14ac:dyDescent="0.2">
      <c r="A43" s="40">
        <v>29</v>
      </c>
      <c r="B43" s="1"/>
      <c r="C43" s="10" t="s">
        <v>11</v>
      </c>
      <c r="D43" s="2"/>
      <c r="E43" s="33" t="b">
        <f t="shared" si="0"/>
        <v>0</v>
      </c>
    </row>
    <row r="44" spans="1:5" ht="18" customHeight="1" x14ac:dyDescent="0.2">
      <c r="A44" s="9">
        <v>30</v>
      </c>
      <c r="B44" s="1"/>
      <c r="C44" s="10" t="s">
        <v>12</v>
      </c>
      <c r="D44" s="2"/>
      <c r="E44" s="33" t="b">
        <f t="shared" ref="E44:E58" si="1">IF(C44="PP",IF(D44=1,300,IF(D44=2,230,IF(D44=3,200,IF(D44=4,170,IF(D44=5,135,IF(D44=6,100)))))))</f>
        <v>0</v>
      </c>
    </row>
    <row r="45" spans="1:5" ht="18" customHeight="1" x14ac:dyDescent="0.2">
      <c r="A45" s="40">
        <v>31</v>
      </c>
      <c r="B45" s="1"/>
      <c r="C45" s="10" t="s">
        <v>12</v>
      </c>
      <c r="D45" s="2"/>
      <c r="E45" s="33" t="b">
        <f t="shared" si="1"/>
        <v>0</v>
      </c>
    </row>
    <row r="46" spans="1:5" ht="18" customHeight="1" x14ac:dyDescent="0.2">
      <c r="A46" s="9">
        <v>32</v>
      </c>
      <c r="B46" s="1"/>
      <c r="C46" s="10" t="s">
        <v>12</v>
      </c>
      <c r="D46" s="2"/>
      <c r="E46" s="33" t="b">
        <f t="shared" si="1"/>
        <v>0</v>
      </c>
    </row>
    <row r="47" spans="1:5" ht="18" customHeight="1" x14ac:dyDescent="0.2">
      <c r="A47" s="40">
        <v>33</v>
      </c>
      <c r="B47" s="1"/>
      <c r="C47" s="10" t="s">
        <v>12</v>
      </c>
      <c r="D47" s="2"/>
      <c r="E47" s="33" t="b">
        <f t="shared" si="1"/>
        <v>0</v>
      </c>
    </row>
    <row r="48" spans="1:5" ht="18" customHeight="1" x14ac:dyDescent="0.2">
      <c r="A48" s="9">
        <v>34</v>
      </c>
      <c r="B48" s="1"/>
      <c r="C48" s="10" t="s">
        <v>12</v>
      </c>
      <c r="D48" s="2"/>
      <c r="E48" s="33" t="b">
        <f t="shared" si="1"/>
        <v>0</v>
      </c>
    </row>
    <row r="49" spans="1:5" ht="18" customHeight="1" x14ac:dyDescent="0.2">
      <c r="A49" s="40">
        <v>35</v>
      </c>
      <c r="B49" s="1"/>
      <c r="C49" s="10" t="s">
        <v>12</v>
      </c>
      <c r="D49" s="2"/>
      <c r="E49" s="33" t="b">
        <f t="shared" si="1"/>
        <v>0</v>
      </c>
    </row>
    <row r="50" spans="1:5" ht="18" customHeight="1" x14ac:dyDescent="0.2">
      <c r="A50" s="9">
        <v>36</v>
      </c>
      <c r="B50" s="1"/>
      <c r="C50" s="10" t="s">
        <v>12</v>
      </c>
      <c r="D50" s="2"/>
      <c r="E50" s="33" t="b">
        <f t="shared" si="1"/>
        <v>0</v>
      </c>
    </row>
    <row r="51" spans="1:5" ht="18" customHeight="1" x14ac:dyDescent="0.2">
      <c r="A51" s="40">
        <v>37</v>
      </c>
      <c r="B51" s="1"/>
      <c r="C51" s="10" t="s">
        <v>12</v>
      </c>
      <c r="D51" s="2"/>
      <c r="E51" s="33" t="b">
        <f t="shared" si="1"/>
        <v>0</v>
      </c>
    </row>
    <row r="52" spans="1:5" ht="18" customHeight="1" x14ac:dyDescent="0.2">
      <c r="A52" s="9">
        <v>38</v>
      </c>
      <c r="B52" s="1"/>
      <c r="C52" s="10" t="s">
        <v>12</v>
      </c>
      <c r="D52" s="2"/>
      <c r="E52" s="33" t="b">
        <f t="shared" si="1"/>
        <v>0</v>
      </c>
    </row>
    <row r="53" spans="1:5" ht="18" customHeight="1" x14ac:dyDescent="0.2">
      <c r="A53" s="40">
        <v>39</v>
      </c>
      <c r="B53" s="1"/>
      <c r="C53" s="10" t="s">
        <v>12</v>
      </c>
      <c r="D53" s="2"/>
      <c r="E53" s="33" t="b">
        <f t="shared" si="1"/>
        <v>0</v>
      </c>
    </row>
    <row r="54" spans="1:5" ht="18" customHeight="1" x14ac:dyDescent="0.2">
      <c r="A54" s="9">
        <v>40</v>
      </c>
      <c r="B54" s="1"/>
      <c r="C54" s="10" t="s">
        <v>12</v>
      </c>
      <c r="D54" s="2"/>
      <c r="E54" s="33" t="b">
        <f t="shared" si="1"/>
        <v>0</v>
      </c>
    </row>
    <row r="55" spans="1:5" ht="18" customHeight="1" x14ac:dyDescent="0.2">
      <c r="A55" s="40">
        <v>41</v>
      </c>
      <c r="B55" s="1"/>
      <c r="C55" s="10" t="s">
        <v>12</v>
      </c>
      <c r="D55" s="2"/>
      <c r="E55" s="33" t="b">
        <f t="shared" si="1"/>
        <v>0</v>
      </c>
    </row>
    <row r="56" spans="1:5" ht="18" customHeight="1" x14ac:dyDescent="0.2">
      <c r="A56" s="9">
        <v>42</v>
      </c>
      <c r="B56" s="1"/>
      <c r="C56" s="10" t="s">
        <v>12</v>
      </c>
      <c r="D56" s="2"/>
      <c r="E56" s="33" t="b">
        <f t="shared" si="1"/>
        <v>0</v>
      </c>
    </row>
    <row r="57" spans="1:5" ht="18" customHeight="1" x14ac:dyDescent="0.2">
      <c r="A57" s="40">
        <v>43</v>
      </c>
      <c r="B57" s="1"/>
      <c r="C57" s="10" t="s">
        <v>12</v>
      </c>
      <c r="D57" s="2"/>
      <c r="E57" s="33" t="b">
        <f t="shared" si="1"/>
        <v>0</v>
      </c>
    </row>
    <row r="58" spans="1:5" ht="18" customHeight="1" x14ac:dyDescent="0.2">
      <c r="A58" s="9">
        <v>44</v>
      </c>
      <c r="B58" s="1"/>
      <c r="C58" s="10" t="s">
        <v>12</v>
      </c>
      <c r="D58" s="2"/>
      <c r="E58" s="33" t="b">
        <f t="shared" si="1"/>
        <v>0</v>
      </c>
    </row>
    <row r="59" spans="1:5" ht="18" customHeight="1" x14ac:dyDescent="0.2">
      <c r="A59" s="40">
        <v>45</v>
      </c>
      <c r="B59" s="1"/>
      <c r="C59" s="10" t="s">
        <v>17</v>
      </c>
      <c r="D59" s="2"/>
      <c r="E59" s="33" t="b">
        <f>IF(C59="RS",IF(D59=1,1000))</f>
        <v>0</v>
      </c>
    </row>
    <row r="60" spans="1:5" ht="18" customHeight="1" x14ac:dyDescent="0.2">
      <c r="A60" s="9">
        <v>46</v>
      </c>
      <c r="B60" s="1"/>
      <c r="C60" s="10" t="s">
        <v>17</v>
      </c>
      <c r="D60" s="2"/>
      <c r="E60" s="33" t="b">
        <f>IF(C60="RS",IF(D60=1,1000))</f>
        <v>0</v>
      </c>
    </row>
    <row r="61" spans="1:5" ht="18" customHeight="1" x14ac:dyDescent="0.2">
      <c r="A61" s="40">
        <v>47</v>
      </c>
      <c r="B61" s="1"/>
      <c r="C61" s="10" t="s">
        <v>18</v>
      </c>
      <c r="D61" s="2"/>
      <c r="E61" s="33" t="b">
        <f>IF(C61="RP",IF(D61=1,200))</f>
        <v>0</v>
      </c>
    </row>
    <row r="62" spans="1:5" ht="18" customHeight="1" x14ac:dyDescent="0.2">
      <c r="A62" s="9">
        <v>48</v>
      </c>
      <c r="B62" s="1"/>
      <c r="C62" s="10" t="s">
        <v>18</v>
      </c>
      <c r="D62" s="2"/>
      <c r="E62" s="33" t="b">
        <f>IF(C62="RP",IF(D62=1,200))</f>
        <v>0</v>
      </c>
    </row>
    <row r="63" spans="1:5" ht="24.6" customHeight="1" x14ac:dyDescent="0.2">
      <c r="A63" s="213" t="s">
        <v>20</v>
      </c>
      <c r="B63" s="214"/>
      <c r="C63" s="214"/>
      <c r="D63" s="215"/>
      <c r="E63" s="34">
        <f>SUM(E15:E62)</f>
        <v>6850</v>
      </c>
    </row>
    <row r="64" spans="1:5" ht="20.45" customHeight="1" x14ac:dyDescent="0.2">
      <c r="A64" s="5"/>
      <c r="B64" s="5"/>
      <c r="C64" s="5"/>
      <c r="D64" s="5"/>
      <c r="E64" s="5"/>
    </row>
    <row r="65" spans="1:5" ht="25.15" customHeight="1" x14ac:dyDescent="0.35">
      <c r="A65" s="216" t="s">
        <v>21</v>
      </c>
      <c r="B65" s="217"/>
      <c r="C65" s="217"/>
      <c r="D65" s="217"/>
      <c r="E65" s="217"/>
    </row>
    <row r="66" spans="1:5" ht="53.45" customHeight="1" x14ac:dyDescent="0.2">
      <c r="A66" s="6" t="s">
        <v>0</v>
      </c>
      <c r="B66" s="7" t="s">
        <v>69</v>
      </c>
      <c r="C66" s="8" t="s">
        <v>55</v>
      </c>
      <c r="D66" s="8" t="s">
        <v>3</v>
      </c>
      <c r="E66" s="8" t="s">
        <v>2</v>
      </c>
    </row>
    <row r="67" spans="1:5" ht="19.899999999999999" customHeight="1" x14ac:dyDescent="0.2">
      <c r="A67" s="9">
        <v>1</v>
      </c>
      <c r="B67" s="1" t="s">
        <v>25</v>
      </c>
      <c r="C67" s="39"/>
      <c r="D67" s="11" t="s">
        <v>24</v>
      </c>
      <c r="E67" s="35" t="b">
        <f>IF(D67="M",IF(C67=1,3000))</f>
        <v>0</v>
      </c>
    </row>
    <row r="68" spans="1:5" ht="19.899999999999999" customHeight="1" x14ac:dyDescent="0.2">
      <c r="A68" s="9">
        <v>2</v>
      </c>
      <c r="B68" s="1" t="s">
        <v>26</v>
      </c>
      <c r="C68" s="39"/>
      <c r="D68" s="11" t="s">
        <v>24</v>
      </c>
      <c r="E68" s="35" t="b">
        <f>IF(D68="M",IF(C68=1,2500))</f>
        <v>0</v>
      </c>
    </row>
    <row r="69" spans="1:5" ht="19.899999999999999" customHeight="1" x14ac:dyDescent="0.2">
      <c r="A69" s="9">
        <v>3</v>
      </c>
      <c r="B69" s="110" t="s">
        <v>101</v>
      </c>
      <c r="C69" s="3">
        <v>1</v>
      </c>
      <c r="D69" s="11">
        <v>1500</v>
      </c>
      <c r="E69" s="35">
        <f>PRODUCT(C69*D69)</f>
        <v>1500</v>
      </c>
    </row>
    <row r="70" spans="1:5" ht="19.899999999999999" customHeight="1" x14ac:dyDescent="0.2">
      <c r="A70" s="9">
        <v>4</v>
      </c>
      <c r="B70" s="1" t="s">
        <v>100</v>
      </c>
      <c r="C70" s="3"/>
      <c r="D70" s="11">
        <v>1000</v>
      </c>
      <c r="E70" s="35">
        <f>PRODUCT(C70*D70)</f>
        <v>0</v>
      </c>
    </row>
    <row r="71" spans="1:5" ht="19.899999999999999" customHeight="1" x14ac:dyDescent="0.2">
      <c r="A71" s="9">
        <v>5</v>
      </c>
      <c r="B71" s="1" t="s">
        <v>140</v>
      </c>
      <c r="C71" s="3"/>
      <c r="D71" s="11">
        <v>500</v>
      </c>
      <c r="E71" s="35">
        <f>PRODUCT(C71*D71)</f>
        <v>0</v>
      </c>
    </row>
    <row r="72" spans="1:5" ht="19.899999999999999" customHeight="1" x14ac:dyDescent="0.2">
      <c r="A72" s="9">
        <v>6</v>
      </c>
      <c r="B72" s="1" t="s">
        <v>27</v>
      </c>
      <c r="C72" s="3"/>
      <c r="D72" s="11">
        <v>300</v>
      </c>
      <c r="E72" s="35">
        <f>PRODUCT(C72*D72)</f>
        <v>0</v>
      </c>
    </row>
    <row r="73" spans="1:5" ht="33.6" customHeight="1" x14ac:dyDescent="0.2">
      <c r="A73" s="9">
        <v>7</v>
      </c>
      <c r="B73" s="1" t="s">
        <v>28</v>
      </c>
      <c r="C73" s="3"/>
      <c r="D73" s="11">
        <v>200</v>
      </c>
      <c r="E73" s="35">
        <f>PRODUCT(C73*D73)</f>
        <v>0</v>
      </c>
    </row>
    <row r="74" spans="1:5" ht="25.15" customHeight="1" x14ac:dyDescent="0.2">
      <c r="A74" s="213" t="s">
        <v>22</v>
      </c>
      <c r="B74" s="214"/>
      <c r="C74" s="214"/>
      <c r="D74" s="215"/>
      <c r="E74" s="36">
        <f>SUM(E67:E73)</f>
        <v>1500</v>
      </c>
    </row>
    <row r="75" spans="1:5" ht="18.600000000000001" customHeight="1" x14ac:dyDescent="0.2">
      <c r="A75" s="12"/>
      <c r="B75" s="13"/>
      <c r="C75" s="13"/>
      <c r="D75" s="13"/>
      <c r="E75" s="14"/>
    </row>
    <row r="76" spans="1:5" ht="57" customHeight="1" x14ac:dyDescent="0.2">
      <c r="A76" s="208" t="s">
        <v>70</v>
      </c>
      <c r="B76" s="209"/>
      <c r="C76" s="209"/>
      <c r="D76" s="209"/>
      <c r="E76" s="209"/>
    </row>
    <row r="77" spans="1:5" ht="17.45" customHeight="1" x14ac:dyDescent="0.2"/>
    <row r="78" spans="1:5" ht="27" customHeight="1" x14ac:dyDescent="0.2">
      <c r="A78" s="223" t="s">
        <v>6</v>
      </c>
      <c r="B78" s="224"/>
      <c r="C78" s="224"/>
      <c r="D78" s="224"/>
      <c r="E78" s="225"/>
    </row>
    <row r="79" spans="1:5" ht="51" customHeight="1" x14ac:dyDescent="0.2">
      <c r="A79" s="15" t="s">
        <v>0</v>
      </c>
      <c r="B79" s="24" t="s">
        <v>71</v>
      </c>
      <c r="C79" s="17" t="s">
        <v>14</v>
      </c>
      <c r="D79" s="18" t="s">
        <v>1</v>
      </c>
      <c r="E79" s="18" t="s">
        <v>2</v>
      </c>
    </row>
    <row r="80" spans="1:5" ht="19.899999999999999" customHeight="1" x14ac:dyDescent="0.2">
      <c r="A80" s="15">
        <v>1</v>
      </c>
      <c r="B80" s="16" t="s">
        <v>82</v>
      </c>
      <c r="C80" s="4"/>
      <c r="D80" s="19">
        <v>20</v>
      </c>
      <c r="E80" s="37">
        <f t="shared" ref="E80:E86" si="2">PRODUCT(C80*D80)</f>
        <v>0</v>
      </c>
    </row>
    <row r="81" spans="1:9" ht="19.899999999999999" customHeight="1" x14ac:dyDescent="0.2">
      <c r="A81" s="15">
        <v>2</v>
      </c>
      <c r="B81" s="16" t="s">
        <v>83</v>
      </c>
      <c r="C81" s="4"/>
      <c r="D81" s="19">
        <v>20</v>
      </c>
      <c r="E81" s="37">
        <f t="shared" si="2"/>
        <v>0</v>
      </c>
    </row>
    <row r="82" spans="1:9" ht="19.899999999999999" customHeight="1" x14ac:dyDescent="0.2">
      <c r="A82" s="15">
        <v>3</v>
      </c>
      <c r="B82" s="16" t="s">
        <v>84</v>
      </c>
      <c r="C82" s="4"/>
      <c r="D82" s="19">
        <v>20</v>
      </c>
      <c r="E82" s="37">
        <f t="shared" si="2"/>
        <v>0</v>
      </c>
    </row>
    <row r="83" spans="1:9" ht="19.899999999999999" customHeight="1" x14ac:dyDescent="0.2">
      <c r="A83" s="15">
        <v>4</v>
      </c>
      <c r="B83" s="16" t="s">
        <v>85</v>
      </c>
      <c r="C83" s="4"/>
      <c r="D83" s="19">
        <v>20</v>
      </c>
      <c r="E83" s="37">
        <f t="shared" si="2"/>
        <v>0</v>
      </c>
    </row>
    <row r="84" spans="1:9" ht="19.899999999999999" customHeight="1" x14ac:dyDescent="0.2">
      <c r="A84" s="15">
        <v>5</v>
      </c>
      <c r="B84" s="42" t="s">
        <v>86</v>
      </c>
      <c r="C84" s="4"/>
      <c r="D84" s="19">
        <v>20</v>
      </c>
      <c r="E84" s="37">
        <f t="shared" si="2"/>
        <v>0</v>
      </c>
    </row>
    <row r="85" spans="1:9" ht="19.899999999999999" customHeight="1" x14ac:dyDescent="0.2">
      <c r="A85" s="15">
        <v>6</v>
      </c>
      <c r="B85" s="16" t="s">
        <v>4</v>
      </c>
      <c r="C85" s="4"/>
      <c r="D85" s="19">
        <v>100</v>
      </c>
      <c r="E85" s="37">
        <f t="shared" si="2"/>
        <v>0</v>
      </c>
    </row>
    <row r="86" spans="1:9" ht="22.15" customHeight="1" x14ac:dyDescent="0.2">
      <c r="A86" s="15">
        <v>7</v>
      </c>
      <c r="B86" s="16" t="s">
        <v>61</v>
      </c>
      <c r="C86" s="4"/>
      <c r="D86" s="19">
        <v>50</v>
      </c>
      <c r="E86" s="37">
        <f t="shared" si="2"/>
        <v>0</v>
      </c>
    </row>
    <row r="87" spans="1:9" ht="23.45" customHeight="1" x14ac:dyDescent="0.2">
      <c r="A87" s="228" t="s">
        <v>16</v>
      </c>
      <c r="B87" s="233"/>
      <c r="C87" s="233"/>
      <c r="D87" s="234"/>
      <c r="E87" s="34">
        <f>SUM(E80:E86)</f>
        <v>0</v>
      </c>
    </row>
    <row r="88" spans="1:9" ht="19.149999999999999" customHeight="1" x14ac:dyDescent="0.2">
      <c r="A88" s="20"/>
      <c r="B88" s="21"/>
      <c r="C88" s="22"/>
      <c r="D88" s="22"/>
      <c r="E88" s="23"/>
    </row>
    <row r="89" spans="1:9" ht="27" customHeight="1" x14ac:dyDescent="0.35">
      <c r="A89" s="223" t="s">
        <v>72</v>
      </c>
      <c r="B89" s="231"/>
      <c r="C89" s="231"/>
      <c r="D89" s="231"/>
      <c r="E89" s="232"/>
    </row>
    <row r="90" spans="1:9" ht="40.15" customHeight="1" x14ac:dyDescent="0.2">
      <c r="A90" s="15" t="s">
        <v>0</v>
      </c>
      <c r="B90" s="24" t="s">
        <v>73</v>
      </c>
      <c r="C90" s="17" t="s">
        <v>13</v>
      </c>
      <c r="D90" s="17" t="s">
        <v>19</v>
      </c>
      <c r="E90" s="17" t="s">
        <v>2</v>
      </c>
    </row>
    <row r="91" spans="1:9" ht="18" customHeight="1" x14ac:dyDescent="0.2">
      <c r="A91" s="25">
        <v>1</v>
      </c>
      <c r="B91" s="1"/>
      <c r="C91" s="26" t="s">
        <v>10</v>
      </c>
      <c r="D91" s="2"/>
      <c r="E91" s="33" t="b">
        <f>IF(C91="PS",IF(D91=1,800,IF(D91=2,630,IF(D91=3,530,IF(D91=4,450,IF(D91=5,360,IF(D91=6,270)))))))</f>
        <v>0</v>
      </c>
      <c r="H91" s="88"/>
      <c r="I91" s="27"/>
    </row>
    <row r="92" spans="1:9" ht="18" customHeight="1" x14ac:dyDescent="0.2">
      <c r="A92" s="25">
        <v>2</v>
      </c>
      <c r="B92" s="1"/>
      <c r="C92" s="26" t="s">
        <v>10</v>
      </c>
      <c r="D92" s="2"/>
      <c r="E92" s="33" t="b">
        <f>IF(C92="PS",IF(D92=1,800,IF(D92=2,630,IF(D92=3,530,IF(D92=4,450,IF(D92=5,360,IF(D92=6,270)))))))</f>
        <v>0</v>
      </c>
      <c r="H92" s="88"/>
      <c r="I92" s="27"/>
    </row>
    <row r="93" spans="1:9" ht="18" customHeight="1" x14ac:dyDescent="0.2">
      <c r="A93" s="25">
        <v>3</v>
      </c>
      <c r="B93" s="1"/>
      <c r="C93" s="26" t="s">
        <v>11</v>
      </c>
      <c r="D93" s="2"/>
      <c r="E93" s="33" t="b">
        <f t="shared" ref="E93:E112" si="3">IF(C93="MP",IF(D93=1,200,IF(D93=2,160,IF(D93=3,130,IF(D93=4,110,IF(D93=5,90,IF(D93=6,70)))))))</f>
        <v>0</v>
      </c>
      <c r="H93" s="88"/>
      <c r="I93" s="27"/>
    </row>
    <row r="94" spans="1:9" ht="18" customHeight="1" x14ac:dyDescent="0.2">
      <c r="A94" s="25">
        <v>4</v>
      </c>
      <c r="B94" s="1"/>
      <c r="C94" s="26" t="s">
        <v>11</v>
      </c>
      <c r="D94" s="2"/>
      <c r="E94" s="33" t="b">
        <f t="shared" si="3"/>
        <v>0</v>
      </c>
      <c r="H94" s="88"/>
      <c r="I94" s="27"/>
    </row>
    <row r="95" spans="1:9" ht="18" customHeight="1" x14ac:dyDescent="0.2">
      <c r="A95" s="25">
        <v>5</v>
      </c>
      <c r="B95" s="1"/>
      <c r="C95" s="26" t="s">
        <v>11</v>
      </c>
      <c r="D95" s="2"/>
      <c r="E95" s="33" t="b">
        <f t="shared" si="3"/>
        <v>0</v>
      </c>
      <c r="H95" s="88"/>
      <c r="I95" s="27"/>
    </row>
    <row r="96" spans="1:9" ht="18" customHeight="1" x14ac:dyDescent="0.2">
      <c r="A96" s="25">
        <v>6</v>
      </c>
      <c r="B96" s="1"/>
      <c r="C96" s="26" t="s">
        <v>11</v>
      </c>
      <c r="D96" s="2"/>
      <c r="E96" s="33" t="b">
        <f t="shared" si="3"/>
        <v>0</v>
      </c>
      <c r="H96" s="88"/>
      <c r="I96" s="27"/>
    </row>
    <row r="97" spans="1:9" ht="18" customHeight="1" x14ac:dyDescent="0.2">
      <c r="A97" s="25">
        <v>7</v>
      </c>
      <c r="B97" s="1"/>
      <c r="C97" s="26" t="s">
        <v>11</v>
      </c>
      <c r="D97" s="2"/>
      <c r="E97" s="33" t="b">
        <f t="shared" si="3"/>
        <v>0</v>
      </c>
      <c r="H97" s="88"/>
      <c r="I97" s="27"/>
    </row>
    <row r="98" spans="1:9" ht="18" customHeight="1" x14ac:dyDescent="0.2">
      <c r="A98" s="25">
        <v>8</v>
      </c>
      <c r="B98" s="1"/>
      <c r="C98" s="26" t="s">
        <v>11</v>
      </c>
      <c r="D98" s="2"/>
      <c r="E98" s="33" t="b">
        <f t="shared" si="3"/>
        <v>0</v>
      </c>
      <c r="H98" s="88"/>
      <c r="I98" s="27"/>
    </row>
    <row r="99" spans="1:9" ht="18" customHeight="1" x14ac:dyDescent="0.2">
      <c r="A99" s="25">
        <v>9</v>
      </c>
      <c r="B99" s="1"/>
      <c r="C99" s="26" t="s">
        <v>11</v>
      </c>
      <c r="D99" s="2"/>
      <c r="E99" s="33" t="b">
        <f t="shared" si="3"/>
        <v>0</v>
      </c>
      <c r="H99" s="88"/>
      <c r="I99" s="27"/>
    </row>
    <row r="100" spans="1:9" ht="18" customHeight="1" x14ac:dyDescent="0.2">
      <c r="A100" s="25">
        <v>10</v>
      </c>
      <c r="B100" s="1"/>
      <c r="C100" s="26" t="s">
        <v>11</v>
      </c>
      <c r="D100" s="2"/>
      <c r="E100" s="33" t="b">
        <f t="shared" si="3"/>
        <v>0</v>
      </c>
      <c r="H100" s="88"/>
      <c r="I100" s="27"/>
    </row>
    <row r="101" spans="1:9" ht="18" customHeight="1" x14ac:dyDescent="0.2">
      <c r="A101" s="25">
        <v>11</v>
      </c>
      <c r="B101" s="1"/>
      <c r="C101" s="26" t="s">
        <v>11</v>
      </c>
      <c r="D101" s="2"/>
      <c r="E101" s="33" t="b">
        <f t="shared" si="3"/>
        <v>0</v>
      </c>
      <c r="H101" s="88"/>
      <c r="I101" s="27"/>
    </row>
    <row r="102" spans="1:9" ht="18" customHeight="1" x14ac:dyDescent="0.2">
      <c r="A102" s="25">
        <v>12</v>
      </c>
      <c r="B102" s="1"/>
      <c r="C102" s="26" t="s">
        <v>11</v>
      </c>
      <c r="D102" s="2"/>
      <c r="E102" s="33" t="b">
        <f t="shared" si="3"/>
        <v>0</v>
      </c>
      <c r="H102" s="88"/>
      <c r="I102" s="27"/>
    </row>
    <row r="103" spans="1:9" ht="18" customHeight="1" x14ac:dyDescent="0.2">
      <c r="A103" s="25">
        <v>13</v>
      </c>
      <c r="B103" s="1"/>
      <c r="C103" s="26" t="s">
        <v>11</v>
      </c>
      <c r="D103" s="2"/>
      <c r="E103" s="33" t="b">
        <f t="shared" si="3"/>
        <v>0</v>
      </c>
      <c r="H103" s="88"/>
      <c r="I103" s="27"/>
    </row>
    <row r="104" spans="1:9" ht="18" customHeight="1" x14ac:dyDescent="0.2">
      <c r="A104" s="25">
        <v>14</v>
      </c>
      <c r="B104" s="1"/>
      <c r="C104" s="26" t="s">
        <v>11</v>
      </c>
      <c r="D104" s="2"/>
      <c r="E104" s="33" t="b">
        <f t="shared" si="3"/>
        <v>0</v>
      </c>
      <c r="H104" s="88"/>
      <c r="I104" s="27"/>
    </row>
    <row r="105" spans="1:9" ht="18" customHeight="1" x14ac:dyDescent="0.2">
      <c r="A105" s="25">
        <v>15</v>
      </c>
      <c r="B105" s="1"/>
      <c r="C105" s="26" t="s">
        <v>11</v>
      </c>
      <c r="D105" s="2"/>
      <c r="E105" s="33" t="b">
        <f t="shared" si="3"/>
        <v>0</v>
      </c>
      <c r="H105" s="88"/>
      <c r="I105" s="27"/>
    </row>
    <row r="106" spans="1:9" ht="18" customHeight="1" x14ac:dyDescent="0.2">
      <c r="A106" s="25">
        <v>16</v>
      </c>
      <c r="B106" s="1"/>
      <c r="C106" s="26" t="s">
        <v>11</v>
      </c>
      <c r="D106" s="2"/>
      <c r="E106" s="33" t="b">
        <f t="shared" si="3"/>
        <v>0</v>
      </c>
      <c r="H106" s="88"/>
      <c r="I106" s="27"/>
    </row>
    <row r="107" spans="1:9" ht="18" customHeight="1" x14ac:dyDescent="0.2">
      <c r="A107" s="25">
        <v>17</v>
      </c>
      <c r="B107" s="1"/>
      <c r="C107" s="26" t="s">
        <v>11</v>
      </c>
      <c r="D107" s="2"/>
      <c r="E107" s="33" t="b">
        <f t="shared" si="3"/>
        <v>0</v>
      </c>
      <c r="H107" s="88"/>
      <c r="I107" s="27"/>
    </row>
    <row r="108" spans="1:9" ht="18" customHeight="1" x14ac:dyDescent="0.2">
      <c r="A108" s="25">
        <v>18</v>
      </c>
      <c r="B108" s="1"/>
      <c r="C108" s="26" t="s">
        <v>11</v>
      </c>
      <c r="D108" s="2"/>
      <c r="E108" s="33" t="b">
        <f t="shared" si="3"/>
        <v>0</v>
      </c>
      <c r="H108" s="88"/>
      <c r="I108" s="27"/>
    </row>
    <row r="109" spans="1:9" ht="18" customHeight="1" x14ac:dyDescent="0.2">
      <c r="A109" s="25">
        <v>19</v>
      </c>
      <c r="B109" s="1"/>
      <c r="C109" s="26" t="s">
        <v>11</v>
      </c>
      <c r="D109" s="2"/>
      <c r="E109" s="33" t="b">
        <f t="shared" si="3"/>
        <v>0</v>
      </c>
      <c r="H109" s="88"/>
      <c r="I109" s="27"/>
    </row>
    <row r="110" spans="1:9" ht="18" customHeight="1" x14ac:dyDescent="0.2">
      <c r="A110" s="25">
        <v>20</v>
      </c>
      <c r="B110" s="1"/>
      <c r="C110" s="26" t="s">
        <v>11</v>
      </c>
      <c r="D110" s="2"/>
      <c r="E110" s="33" t="b">
        <f t="shared" si="3"/>
        <v>0</v>
      </c>
      <c r="H110" s="88"/>
      <c r="I110" s="27"/>
    </row>
    <row r="111" spans="1:9" ht="18" customHeight="1" x14ac:dyDescent="0.2">
      <c r="A111" s="25">
        <v>21</v>
      </c>
      <c r="B111" s="1"/>
      <c r="C111" s="26" t="s">
        <v>11</v>
      </c>
      <c r="D111" s="2"/>
      <c r="E111" s="33" t="b">
        <f t="shared" si="3"/>
        <v>0</v>
      </c>
      <c r="H111" s="88"/>
      <c r="I111" s="27"/>
    </row>
    <row r="112" spans="1:9" ht="18" customHeight="1" x14ac:dyDescent="0.2">
      <c r="A112" s="25">
        <v>22</v>
      </c>
      <c r="B112" s="1"/>
      <c r="C112" s="26" t="s">
        <v>11</v>
      </c>
      <c r="D112" s="2"/>
      <c r="E112" s="33" t="b">
        <f t="shared" si="3"/>
        <v>0</v>
      </c>
      <c r="H112" s="88"/>
      <c r="I112" s="27"/>
    </row>
    <row r="113" spans="1:8" ht="18" customHeight="1" x14ac:dyDescent="0.2">
      <c r="A113" s="25">
        <v>23</v>
      </c>
      <c r="B113" s="1"/>
      <c r="C113" s="26" t="s">
        <v>12</v>
      </c>
      <c r="D113" s="2"/>
      <c r="E113" s="33" t="b">
        <f t="shared" ref="E113:E127" si="4">IF(C113="PP",IF(D113=1,200,IF(D113=2,160,IF(D113=3,130,IF(D113=4,110,IF(D113=5,90,IF(D113=6,70)))))))</f>
        <v>0</v>
      </c>
      <c r="H113" s="88"/>
    </row>
    <row r="114" spans="1:8" ht="18" customHeight="1" x14ac:dyDescent="0.2">
      <c r="A114" s="25">
        <v>24</v>
      </c>
      <c r="B114" s="1"/>
      <c r="C114" s="26" t="s">
        <v>12</v>
      </c>
      <c r="D114" s="2"/>
      <c r="E114" s="33" t="b">
        <f t="shared" si="4"/>
        <v>0</v>
      </c>
      <c r="H114" s="88"/>
    </row>
    <row r="115" spans="1:8" ht="18" customHeight="1" x14ac:dyDescent="0.2">
      <c r="A115" s="25">
        <v>25</v>
      </c>
      <c r="B115" s="1"/>
      <c r="C115" s="26" t="s">
        <v>12</v>
      </c>
      <c r="D115" s="2"/>
      <c r="E115" s="33" t="b">
        <f t="shared" si="4"/>
        <v>0</v>
      </c>
      <c r="H115" s="88"/>
    </row>
    <row r="116" spans="1:8" ht="18" customHeight="1" x14ac:dyDescent="0.2">
      <c r="A116" s="25">
        <v>26</v>
      </c>
      <c r="B116" s="1"/>
      <c r="C116" s="26" t="s">
        <v>12</v>
      </c>
      <c r="D116" s="2"/>
      <c r="E116" s="33" t="b">
        <f t="shared" si="4"/>
        <v>0</v>
      </c>
      <c r="H116" s="88"/>
    </row>
    <row r="117" spans="1:8" ht="18" customHeight="1" x14ac:dyDescent="0.2">
      <c r="A117" s="25">
        <v>27</v>
      </c>
      <c r="B117" s="1"/>
      <c r="C117" s="26" t="s">
        <v>12</v>
      </c>
      <c r="D117" s="2"/>
      <c r="E117" s="33" t="b">
        <f t="shared" si="4"/>
        <v>0</v>
      </c>
      <c r="H117" s="88"/>
    </row>
    <row r="118" spans="1:8" ht="18" customHeight="1" x14ac:dyDescent="0.2">
      <c r="A118" s="25">
        <v>28</v>
      </c>
      <c r="B118" s="1"/>
      <c r="C118" s="26" t="s">
        <v>12</v>
      </c>
      <c r="D118" s="2"/>
      <c r="E118" s="33" t="b">
        <f t="shared" si="4"/>
        <v>0</v>
      </c>
      <c r="H118" s="88"/>
    </row>
    <row r="119" spans="1:8" ht="18" customHeight="1" x14ac:dyDescent="0.2">
      <c r="A119" s="25">
        <v>29</v>
      </c>
      <c r="B119" s="1"/>
      <c r="C119" s="26" t="s">
        <v>12</v>
      </c>
      <c r="D119" s="2"/>
      <c r="E119" s="33" t="b">
        <f t="shared" si="4"/>
        <v>0</v>
      </c>
      <c r="H119" s="88"/>
    </row>
    <row r="120" spans="1:8" ht="18" customHeight="1" x14ac:dyDescent="0.2">
      <c r="A120" s="25">
        <v>30</v>
      </c>
      <c r="B120" s="1"/>
      <c r="C120" s="26" t="s">
        <v>12</v>
      </c>
      <c r="D120" s="2"/>
      <c r="E120" s="33" t="b">
        <f t="shared" si="4"/>
        <v>0</v>
      </c>
      <c r="H120" s="88"/>
    </row>
    <row r="121" spans="1:8" ht="18" customHeight="1" x14ac:dyDescent="0.2">
      <c r="A121" s="25">
        <v>31</v>
      </c>
      <c r="B121" s="1"/>
      <c r="C121" s="26" t="s">
        <v>12</v>
      </c>
      <c r="D121" s="2"/>
      <c r="E121" s="33" t="b">
        <f t="shared" si="4"/>
        <v>0</v>
      </c>
      <c r="H121" s="88"/>
    </row>
    <row r="122" spans="1:8" ht="18" customHeight="1" x14ac:dyDescent="0.2">
      <c r="A122" s="25">
        <v>32</v>
      </c>
      <c r="B122" s="1"/>
      <c r="C122" s="26" t="s">
        <v>12</v>
      </c>
      <c r="D122" s="2"/>
      <c r="E122" s="33" t="b">
        <f t="shared" si="4"/>
        <v>0</v>
      </c>
      <c r="H122" s="88"/>
    </row>
    <row r="123" spans="1:8" ht="18" customHeight="1" x14ac:dyDescent="0.2">
      <c r="A123" s="25">
        <v>33</v>
      </c>
      <c r="B123" s="1"/>
      <c r="C123" s="26" t="s">
        <v>12</v>
      </c>
      <c r="D123" s="2"/>
      <c r="E123" s="33" t="b">
        <f t="shared" si="4"/>
        <v>0</v>
      </c>
      <c r="H123" s="88"/>
    </row>
    <row r="124" spans="1:8" ht="18" customHeight="1" x14ac:dyDescent="0.2">
      <c r="A124" s="25">
        <v>34</v>
      </c>
      <c r="B124" s="1"/>
      <c r="C124" s="26" t="s">
        <v>12</v>
      </c>
      <c r="D124" s="2"/>
      <c r="E124" s="33" t="b">
        <f t="shared" si="4"/>
        <v>0</v>
      </c>
      <c r="H124" s="88"/>
    </row>
    <row r="125" spans="1:8" ht="18" customHeight="1" x14ac:dyDescent="0.2">
      <c r="A125" s="25">
        <v>35</v>
      </c>
      <c r="B125" s="1"/>
      <c r="C125" s="26" t="s">
        <v>12</v>
      </c>
      <c r="D125" s="2"/>
      <c r="E125" s="33" t="b">
        <f t="shared" si="4"/>
        <v>0</v>
      </c>
      <c r="H125" s="88"/>
    </row>
    <row r="126" spans="1:8" ht="18" customHeight="1" x14ac:dyDescent="0.2">
      <c r="A126" s="25">
        <v>36</v>
      </c>
      <c r="B126" s="1"/>
      <c r="C126" s="26" t="s">
        <v>12</v>
      </c>
      <c r="D126" s="2"/>
      <c r="E126" s="33" t="b">
        <f t="shared" si="4"/>
        <v>0</v>
      </c>
      <c r="H126" s="88"/>
    </row>
    <row r="127" spans="1:8" ht="18" customHeight="1" x14ac:dyDescent="0.2">
      <c r="A127" s="25">
        <v>37</v>
      </c>
      <c r="B127" s="1"/>
      <c r="C127" s="26" t="s">
        <v>12</v>
      </c>
      <c r="D127" s="2"/>
      <c r="E127" s="33" t="b">
        <f t="shared" si="4"/>
        <v>0</v>
      </c>
      <c r="H127" s="88"/>
    </row>
    <row r="128" spans="1:8" ht="18" customHeight="1" x14ac:dyDescent="0.2">
      <c r="A128" s="25">
        <v>38</v>
      </c>
      <c r="B128" s="1"/>
      <c r="C128" s="26" t="s">
        <v>87</v>
      </c>
      <c r="D128" s="2"/>
      <c r="E128" s="33" t="b">
        <f>IF(C128="FR",IF(D128=1,160,IF(D128=2,130,IF(D128=3,100,IF(D128=4,90,IF(D128=5,70,IF(D128=6,60)))))))</f>
        <v>0</v>
      </c>
      <c r="H128" s="88"/>
    </row>
    <row r="129" spans="1:9" ht="18" customHeight="1" x14ac:dyDescent="0.2">
      <c r="A129" s="25">
        <v>39</v>
      </c>
      <c r="B129" s="1"/>
      <c r="C129" s="26" t="s">
        <v>87</v>
      </c>
      <c r="D129" s="2"/>
      <c r="E129" s="33" t="b">
        <f>IF(C129="FR",IF(D129=1,160,IF(D129=2,130,IF(D129=3,100,IF(D129=4,90,IF(D129=5,70,IF(D129=6,60)))))))</f>
        <v>0</v>
      </c>
      <c r="H129" s="88"/>
    </row>
    <row r="130" spans="1:9" ht="18" customHeight="1" x14ac:dyDescent="0.2">
      <c r="A130" s="25">
        <v>40</v>
      </c>
      <c r="B130" s="1"/>
      <c r="C130" s="26" t="s">
        <v>87</v>
      </c>
      <c r="D130" s="2"/>
      <c r="E130" s="33" t="b">
        <f>IF(C130="FR",IF(D130=1,160,IF(D130=2,130,IF(D130=3,100,IF(D130=4,90,IF(D130=5,70,IF(D130=6,60)))))))</f>
        <v>0</v>
      </c>
      <c r="H130" s="88"/>
    </row>
    <row r="131" spans="1:9" ht="18" customHeight="1" x14ac:dyDescent="0.2">
      <c r="A131" s="25">
        <v>41</v>
      </c>
      <c r="B131" s="1"/>
      <c r="C131" s="26" t="s">
        <v>87</v>
      </c>
      <c r="D131" s="2"/>
      <c r="E131" s="33" t="b">
        <f>IF(C131="FR",IF(D131=1,160,IF(D131=2,130,IF(D131=3,100,IF(D131=4,90,IF(D131=5,70,IF(D131=6,60)))))))</f>
        <v>0</v>
      </c>
      <c r="H131" s="88"/>
    </row>
    <row r="132" spans="1:9" ht="18" customHeight="1" x14ac:dyDescent="0.2">
      <c r="A132" s="25">
        <v>42</v>
      </c>
      <c r="B132" s="1"/>
      <c r="C132" s="26" t="s">
        <v>17</v>
      </c>
      <c r="D132" s="2"/>
      <c r="E132" s="33" t="b">
        <f>IF(C132="RS",IF(D132=1,500))</f>
        <v>0</v>
      </c>
      <c r="H132" s="88"/>
    </row>
    <row r="133" spans="1:9" ht="18" customHeight="1" x14ac:dyDescent="0.2">
      <c r="A133" s="25">
        <v>43</v>
      </c>
      <c r="B133" s="1"/>
      <c r="C133" s="26" t="s">
        <v>18</v>
      </c>
      <c r="D133" s="2"/>
      <c r="E133" s="33" t="b">
        <f>IF(C133="RP",IF(D133=1,100))</f>
        <v>0</v>
      </c>
      <c r="H133" s="88"/>
    </row>
    <row r="134" spans="1:9" ht="18" customHeight="1" x14ac:dyDescent="0.2">
      <c r="A134" s="25">
        <v>44</v>
      </c>
      <c r="B134" s="1"/>
      <c r="C134" s="26" t="s">
        <v>59</v>
      </c>
      <c r="D134" s="2"/>
      <c r="E134" s="33" t="b">
        <f>IF(C134="FAI",IF(D134=1,200,IF(D134=2,160,IF(D134=3,130))))</f>
        <v>0</v>
      </c>
      <c r="H134" s="88"/>
    </row>
    <row r="135" spans="1:9" ht="18" customHeight="1" x14ac:dyDescent="0.2">
      <c r="A135" s="25">
        <v>45</v>
      </c>
      <c r="B135" s="1"/>
      <c r="C135" s="26" t="s">
        <v>59</v>
      </c>
      <c r="D135" s="2"/>
      <c r="E135" s="33" t="b">
        <f>IF(C135="FAI",IF(D135=1,200,IF(D135=2,160,IF(D135=3,130))))</f>
        <v>0</v>
      </c>
      <c r="H135" s="88"/>
    </row>
    <row r="136" spans="1:9" ht="18" customHeight="1" x14ac:dyDescent="0.2">
      <c r="A136" s="25">
        <v>46</v>
      </c>
      <c r="B136" s="1"/>
      <c r="C136" s="26" t="s">
        <v>59</v>
      </c>
      <c r="D136" s="2"/>
      <c r="E136" s="33" t="b">
        <f>IF(C136="FAI",IF(D136=1,200,IF(D136=2,160,IF(D136=3,130))))</f>
        <v>0</v>
      </c>
      <c r="H136" s="88"/>
    </row>
    <row r="137" spans="1:9" ht="18" customHeight="1" x14ac:dyDescent="0.2">
      <c r="A137" s="25">
        <v>47</v>
      </c>
      <c r="B137" s="1"/>
      <c r="C137" s="26" t="s">
        <v>60</v>
      </c>
      <c r="D137" s="2"/>
      <c r="E137" s="33" t="b">
        <f>IF(C137="PL",IF(D137=1,110,IF(D137=2,90,IF(D137=3,70))))</f>
        <v>0</v>
      </c>
      <c r="H137" s="88"/>
    </row>
    <row r="138" spans="1:9" ht="18" customHeight="1" x14ac:dyDescent="0.2">
      <c r="A138" s="25">
        <v>48</v>
      </c>
      <c r="B138" s="1"/>
      <c r="C138" s="26" t="s">
        <v>60</v>
      </c>
      <c r="D138" s="2"/>
      <c r="E138" s="33" t="b">
        <f>IF(C138="PL",IF(D138=1,110,IF(D138=2,90,IF(D138=3,70))))</f>
        <v>0</v>
      </c>
      <c r="H138" s="88"/>
    </row>
    <row r="139" spans="1:9" ht="18" customHeight="1" x14ac:dyDescent="0.2">
      <c r="A139" s="25">
        <v>49</v>
      </c>
      <c r="B139" s="1"/>
      <c r="C139" s="26" t="s">
        <v>60</v>
      </c>
      <c r="D139" s="2"/>
      <c r="E139" s="33" t="b">
        <f>IF(C139="PL",IF(D139=1,110,IF(D139=2,90,IF(D139=3,70))))</f>
        <v>0</v>
      </c>
      <c r="H139" s="88"/>
    </row>
    <row r="140" spans="1:9" ht="18" customHeight="1" x14ac:dyDescent="0.2">
      <c r="A140" s="25">
        <v>50</v>
      </c>
      <c r="B140" s="1"/>
      <c r="C140" s="26" t="s">
        <v>60</v>
      </c>
      <c r="D140" s="2"/>
      <c r="E140" s="33" t="b">
        <f>IF(C140="PL",IF(D140=1,110,IF(D140=2,90,IF(D140=3,70))))</f>
        <v>0</v>
      </c>
      <c r="H140" s="88"/>
    </row>
    <row r="141" spans="1:9" ht="24.6" customHeight="1" x14ac:dyDescent="0.2">
      <c r="A141" s="228" t="s">
        <v>15</v>
      </c>
      <c r="B141" s="229"/>
      <c r="C141" s="229"/>
      <c r="D141" s="230"/>
      <c r="E141" s="34">
        <f>SUM(E91:E140)</f>
        <v>0</v>
      </c>
      <c r="H141" s="88"/>
    </row>
    <row r="142" spans="1:9" ht="17.45" customHeight="1" x14ac:dyDescent="0.2">
      <c r="A142" s="20"/>
      <c r="B142" s="21"/>
      <c r="C142" s="22"/>
      <c r="D142" s="22"/>
      <c r="E142" s="28"/>
      <c r="H142" s="88"/>
      <c r="I142" s="27"/>
    </row>
    <row r="143" spans="1:9" ht="27.6" customHeight="1" x14ac:dyDescent="0.35">
      <c r="A143" s="226" t="s">
        <v>7</v>
      </c>
      <c r="B143" s="227"/>
      <c r="C143" s="227"/>
      <c r="D143" s="227"/>
      <c r="E143" s="227"/>
      <c r="H143" s="88"/>
      <c r="I143" s="27"/>
    </row>
    <row r="144" spans="1:9" ht="54" customHeight="1" x14ac:dyDescent="0.2">
      <c r="A144" s="15" t="s">
        <v>0</v>
      </c>
      <c r="B144" s="24" t="s">
        <v>74</v>
      </c>
      <c r="C144" s="17" t="s">
        <v>56</v>
      </c>
      <c r="D144" s="17" t="s">
        <v>3</v>
      </c>
      <c r="E144" s="17" t="s">
        <v>2</v>
      </c>
      <c r="H144" s="88"/>
      <c r="I144" s="27"/>
    </row>
    <row r="145" spans="1:5" ht="30.6" customHeight="1" x14ac:dyDescent="0.2">
      <c r="A145" s="25">
        <v>1</v>
      </c>
      <c r="B145" s="29" t="s">
        <v>88</v>
      </c>
      <c r="C145" s="39"/>
      <c r="D145" s="30" t="s">
        <v>11</v>
      </c>
      <c r="E145" s="35" t="b">
        <f>IF(D145="MP",IF(C145=1,1500))</f>
        <v>0</v>
      </c>
    </row>
    <row r="146" spans="1:5" ht="19.899999999999999" customHeight="1" x14ac:dyDescent="0.2">
      <c r="A146" s="25">
        <v>2</v>
      </c>
      <c r="B146" s="29" t="s">
        <v>8</v>
      </c>
      <c r="C146" s="39"/>
      <c r="D146" s="30" t="s">
        <v>11</v>
      </c>
      <c r="E146" s="35" t="b">
        <f>IF(D146="MP",IF(C146=1,800))</f>
        <v>0</v>
      </c>
    </row>
    <row r="147" spans="1:5" ht="19.899999999999999" customHeight="1" x14ac:dyDescent="0.2">
      <c r="A147" s="25">
        <v>3</v>
      </c>
      <c r="B147" s="29" t="s">
        <v>9</v>
      </c>
      <c r="C147" s="39"/>
      <c r="D147" s="30" t="s">
        <v>11</v>
      </c>
      <c r="E147" s="35" t="b">
        <f>IF(D147="MP",IF(C147=1,800))</f>
        <v>0</v>
      </c>
    </row>
    <row r="148" spans="1:5" ht="19.899999999999999" customHeight="1" x14ac:dyDescent="0.2">
      <c r="A148" s="25">
        <v>4</v>
      </c>
      <c r="B148" s="29" t="s">
        <v>89</v>
      </c>
      <c r="C148" s="39"/>
      <c r="D148" s="30" t="s">
        <v>11</v>
      </c>
      <c r="E148" s="35" t="b">
        <f>IF(D148="MP",IF(C148=1,800))</f>
        <v>0</v>
      </c>
    </row>
    <row r="149" spans="1:5" ht="19.899999999999999" customHeight="1" x14ac:dyDescent="0.2">
      <c r="A149" s="25">
        <v>5</v>
      </c>
      <c r="B149" s="29" t="s">
        <v>90</v>
      </c>
      <c r="C149" s="39"/>
      <c r="D149" s="30" t="s">
        <v>11</v>
      </c>
      <c r="E149" s="35" t="b">
        <f>IF(D149="MP",IF(C149=1,800))</f>
        <v>0</v>
      </c>
    </row>
    <row r="150" spans="1:5" ht="19.899999999999999" customHeight="1" x14ac:dyDescent="0.2">
      <c r="A150" s="25">
        <v>6</v>
      </c>
      <c r="B150" s="1" t="s">
        <v>63</v>
      </c>
      <c r="C150" s="3"/>
      <c r="D150" s="30">
        <v>500</v>
      </c>
      <c r="E150" s="35">
        <f>PRODUCT(C150*D150)</f>
        <v>0</v>
      </c>
    </row>
    <row r="151" spans="1:5" ht="19.899999999999999" customHeight="1" x14ac:dyDescent="0.2">
      <c r="A151" s="25">
        <v>7</v>
      </c>
      <c r="B151" s="1" t="s">
        <v>64</v>
      </c>
      <c r="C151" s="3"/>
      <c r="D151" s="30">
        <v>200</v>
      </c>
      <c r="E151" s="35">
        <f>PRODUCT(C151*D151)</f>
        <v>0</v>
      </c>
    </row>
    <row r="152" spans="1:5" ht="30.6" customHeight="1" x14ac:dyDescent="0.2">
      <c r="A152" s="25">
        <v>8</v>
      </c>
      <c r="B152" s="1" t="s">
        <v>107</v>
      </c>
      <c r="C152" s="3"/>
      <c r="D152" s="30">
        <v>200</v>
      </c>
      <c r="E152" s="35">
        <f>PRODUCT(C152*D152)</f>
        <v>0</v>
      </c>
    </row>
    <row r="153" spans="1:5" ht="19.899999999999999" customHeight="1" x14ac:dyDescent="0.2">
      <c r="A153" s="25">
        <v>9</v>
      </c>
      <c r="B153" s="1" t="s">
        <v>5</v>
      </c>
      <c r="C153" s="3"/>
      <c r="D153" s="30">
        <v>200</v>
      </c>
      <c r="E153" s="35">
        <f>PRODUCT(C153*D153)</f>
        <v>0</v>
      </c>
    </row>
    <row r="154" spans="1:5" ht="19.899999999999999" customHeight="1" x14ac:dyDescent="0.2">
      <c r="A154" s="25">
        <v>10</v>
      </c>
      <c r="B154" s="1" t="s">
        <v>41</v>
      </c>
      <c r="C154" s="3"/>
      <c r="D154" s="30">
        <v>200</v>
      </c>
      <c r="E154" s="35">
        <f>PRODUCT(C154*D154)</f>
        <v>0</v>
      </c>
    </row>
    <row r="155" spans="1:5" ht="26.45" customHeight="1" x14ac:dyDescent="0.2">
      <c r="A155" s="228" t="s">
        <v>33</v>
      </c>
      <c r="B155" s="229"/>
      <c r="C155" s="229"/>
      <c r="D155" s="230"/>
      <c r="E155" s="36">
        <f>SUM(E145:E154)</f>
        <v>0</v>
      </c>
    </row>
    <row r="156" spans="1:5" ht="14.45" customHeight="1" x14ac:dyDescent="0.2"/>
    <row r="157" spans="1:5" ht="25.9" customHeight="1" x14ac:dyDescent="0.35">
      <c r="A157" s="223" t="s">
        <v>29</v>
      </c>
      <c r="B157" s="231"/>
      <c r="C157" s="231"/>
      <c r="D157" s="231"/>
      <c r="E157" s="232"/>
    </row>
    <row r="158" spans="1:5" ht="36" customHeight="1" x14ac:dyDescent="0.2">
      <c r="A158" s="15" t="s">
        <v>0</v>
      </c>
      <c r="B158" s="31" t="s">
        <v>30</v>
      </c>
      <c r="C158" s="18" t="s">
        <v>31</v>
      </c>
      <c r="D158" s="17" t="s">
        <v>91</v>
      </c>
      <c r="E158" s="17" t="s">
        <v>2</v>
      </c>
    </row>
    <row r="159" spans="1:5" ht="34.15" customHeight="1" x14ac:dyDescent="0.2">
      <c r="A159" s="25">
        <v>1</v>
      </c>
      <c r="B159" s="29" t="s">
        <v>92</v>
      </c>
      <c r="C159" s="2">
        <v>7</v>
      </c>
      <c r="D159" s="26">
        <v>20</v>
      </c>
      <c r="E159" s="35">
        <f>PRODUCT(C159*D159)</f>
        <v>140</v>
      </c>
    </row>
    <row r="160" spans="1:5" ht="23.45" customHeight="1" x14ac:dyDescent="0.2">
      <c r="A160" s="228" t="s">
        <v>34</v>
      </c>
      <c r="B160" s="229"/>
      <c r="C160" s="229"/>
      <c r="D160" s="230"/>
      <c r="E160" s="36">
        <f>SUM(E159:E159)</f>
        <v>140</v>
      </c>
    </row>
    <row r="161" spans="1:7" ht="23.45" customHeight="1" x14ac:dyDescent="0.2">
      <c r="A161" s="89">
        <v>2</v>
      </c>
      <c r="B161" s="218" t="s">
        <v>93</v>
      </c>
      <c r="C161" s="218"/>
      <c r="D161" s="218"/>
      <c r="E161" s="219"/>
    </row>
    <row r="162" spans="1:7" ht="27.6" customHeight="1" x14ac:dyDescent="0.2">
      <c r="A162" s="90">
        <v>3</v>
      </c>
      <c r="B162" s="218" t="s">
        <v>94</v>
      </c>
      <c r="C162" s="218"/>
      <c r="D162" s="218"/>
      <c r="E162" s="219"/>
      <c r="G162" s="32" t="s">
        <v>32</v>
      </c>
    </row>
    <row r="163" spans="1:7" ht="19.149999999999999" customHeight="1" x14ac:dyDescent="0.2"/>
    <row r="164" spans="1:7" ht="33.6" customHeight="1" x14ac:dyDescent="0.2">
      <c r="A164" s="220" t="s">
        <v>58</v>
      </c>
      <c r="B164" s="221"/>
      <c r="C164" s="221"/>
      <c r="D164" s="222"/>
      <c r="E164" s="109">
        <f>SUM(E63+E74+E87+E141+E155+E160)</f>
        <v>8490</v>
      </c>
    </row>
    <row r="165" spans="1:7" ht="20.100000000000001" customHeight="1" x14ac:dyDescent="0.2"/>
    <row r="166" spans="1:7" ht="15" x14ac:dyDescent="0.2">
      <c r="C166" s="41" t="s">
        <v>57</v>
      </c>
      <c r="D166" s="32"/>
    </row>
  </sheetData>
  <sheetProtection password="E8CE" sheet="1"/>
  <mergeCells count="19">
    <mergeCell ref="A8:E9"/>
    <mergeCell ref="C1:E6"/>
    <mergeCell ref="A11:E11"/>
    <mergeCell ref="A76:E76"/>
    <mergeCell ref="A13:E13"/>
    <mergeCell ref="A63:D63"/>
    <mergeCell ref="A65:E65"/>
    <mergeCell ref="A74:D74"/>
    <mergeCell ref="B161:E161"/>
    <mergeCell ref="A164:D164"/>
    <mergeCell ref="A78:E78"/>
    <mergeCell ref="A143:E143"/>
    <mergeCell ref="A155:D155"/>
    <mergeCell ref="A89:E89"/>
    <mergeCell ref="A87:D87"/>
    <mergeCell ref="A141:D141"/>
    <mergeCell ref="A157:E157"/>
    <mergeCell ref="A160:D160"/>
    <mergeCell ref="B162:E162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69CC2-FD49-4C0D-813F-517713201AC0}">
  <dimension ref="A1:I166"/>
  <sheetViews>
    <sheetView workbookViewId="0">
      <selection activeCell="A11" sqref="A11:E11"/>
    </sheetView>
  </sheetViews>
  <sheetFormatPr defaultColWidth="8.85546875" defaultRowHeight="12.75" x14ac:dyDescent="0.2"/>
  <cols>
    <col min="1" max="1" width="6.85546875" style="46" customWidth="1"/>
    <col min="2" max="2" width="75.140625" style="46" customWidth="1"/>
    <col min="3" max="3" width="18.5703125" style="46" customWidth="1"/>
    <col min="4" max="4" width="14.5703125" style="46" customWidth="1"/>
    <col min="5" max="5" width="20.140625" style="46" customWidth="1"/>
    <col min="6" max="16384" width="8.85546875" style="46"/>
  </cols>
  <sheetData>
    <row r="1" spans="1:5" ht="13.35" customHeight="1" x14ac:dyDescent="0.2">
      <c r="C1" s="253" t="s">
        <v>167</v>
      </c>
      <c r="D1" s="254"/>
      <c r="E1" s="255"/>
    </row>
    <row r="2" spans="1:5" ht="13.35" customHeight="1" x14ac:dyDescent="0.2">
      <c r="C2" s="256"/>
      <c r="D2" s="257"/>
      <c r="E2" s="258"/>
    </row>
    <row r="3" spans="1:5" ht="13.35" customHeight="1" x14ac:dyDescent="0.2">
      <c r="C3" s="256"/>
      <c r="D3" s="257"/>
      <c r="E3" s="258"/>
    </row>
    <row r="4" spans="1:5" ht="13.35" customHeight="1" x14ac:dyDescent="0.2">
      <c r="C4" s="256"/>
      <c r="D4" s="257"/>
      <c r="E4" s="258"/>
    </row>
    <row r="5" spans="1:5" ht="13.35" customHeight="1" x14ac:dyDescent="0.2">
      <c r="C5" s="256"/>
      <c r="D5" s="257"/>
      <c r="E5" s="258"/>
    </row>
    <row r="6" spans="1:5" ht="13.35" customHeight="1" x14ac:dyDescent="0.2">
      <c r="C6" s="259"/>
      <c r="D6" s="260"/>
      <c r="E6" s="261"/>
    </row>
    <row r="8" spans="1:5" x14ac:dyDescent="0.2">
      <c r="A8" s="252" t="s">
        <v>138</v>
      </c>
      <c r="B8" s="252"/>
      <c r="C8" s="252"/>
      <c r="D8" s="252"/>
      <c r="E8" s="252"/>
    </row>
    <row r="9" spans="1:5" ht="15.6" customHeight="1" x14ac:dyDescent="0.2">
      <c r="A9" s="252"/>
      <c r="B9" s="252"/>
      <c r="C9" s="252"/>
      <c r="D9" s="252"/>
      <c r="E9" s="252"/>
    </row>
    <row r="10" spans="1:5" ht="15.6" customHeight="1" x14ac:dyDescent="0.2">
      <c r="A10" s="47"/>
      <c r="B10" s="47"/>
      <c r="C10" s="47"/>
      <c r="D10" s="47"/>
      <c r="E10" s="47"/>
    </row>
    <row r="11" spans="1:5" ht="33.6" customHeight="1" x14ac:dyDescent="0.2">
      <c r="A11" s="262" t="s">
        <v>36</v>
      </c>
      <c r="B11" s="263"/>
      <c r="C11" s="263"/>
      <c r="D11" s="263"/>
      <c r="E11" s="263"/>
    </row>
    <row r="12" spans="1:5" ht="19.7" customHeight="1" x14ac:dyDescent="0.2">
      <c r="A12" s="47"/>
      <c r="B12" s="47"/>
      <c r="C12" s="47"/>
      <c r="D12" s="47"/>
      <c r="E12" s="47"/>
    </row>
    <row r="13" spans="1:5" ht="25.7" customHeight="1" x14ac:dyDescent="0.35">
      <c r="A13" s="266" t="s">
        <v>23</v>
      </c>
      <c r="B13" s="267"/>
      <c r="C13" s="267"/>
      <c r="D13" s="267"/>
      <c r="E13" s="268"/>
    </row>
    <row r="14" spans="1:5" ht="36.6" customHeight="1" x14ac:dyDescent="0.2">
      <c r="A14" s="48" t="s">
        <v>0</v>
      </c>
      <c r="B14" s="49" t="s">
        <v>68</v>
      </c>
      <c r="C14" s="50" t="s">
        <v>13</v>
      </c>
      <c r="D14" s="50" t="s">
        <v>35</v>
      </c>
      <c r="E14" s="50" t="s">
        <v>2</v>
      </c>
    </row>
    <row r="15" spans="1:5" ht="18" customHeight="1" x14ac:dyDescent="0.2">
      <c r="A15" s="51">
        <v>1</v>
      </c>
      <c r="B15" s="52"/>
      <c r="C15" s="53" t="s">
        <v>24</v>
      </c>
      <c r="D15" s="54"/>
      <c r="E15" s="55" t="b">
        <f>IF(C15="M",IF(D15=1,1500,IF(D15=2,1170,IF(D15=3,1000,IF(D15=4,830,IF(D15=5,670,IF(D15=6,500)))))))</f>
        <v>0</v>
      </c>
    </row>
    <row r="16" spans="1:5" ht="18" customHeight="1" x14ac:dyDescent="0.2">
      <c r="A16" s="51">
        <v>2</v>
      </c>
      <c r="B16" s="52"/>
      <c r="C16" s="53" t="s">
        <v>24</v>
      </c>
      <c r="D16" s="54"/>
      <c r="E16" s="55" t="b">
        <f>IF(C16="M",IF(D16=1,1500,IF(D16=2,1170,IF(D16=3,1000,IF(D16=4,830,IF(D16=5,670,IF(D16=6,500)))))))</f>
        <v>0</v>
      </c>
    </row>
    <row r="17" spans="1:5" ht="18" customHeight="1" x14ac:dyDescent="0.2">
      <c r="A17" s="51">
        <v>3</v>
      </c>
      <c r="B17" s="52"/>
      <c r="C17" s="53" t="s">
        <v>24</v>
      </c>
      <c r="D17" s="54"/>
      <c r="E17" s="55" t="b">
        <f>IF(C17="M",IF(D17=1,1500,IF(D17=2,1170,IF(D17=3,1000,IF(D17=4,830,IF(D17=5,670,IF(D17=6,500)))))))</f>
        <v>0</v>
      </c>
    </row>
    <row r="18" spans="1:5" ht="18" customHeight="1" x14ac:dyDescent="0.2">
      <c r="A18" s="51">
        <v>4</v>
      </c>
      <c r="B18" s="52"/>
      <c r="C18" s="53" t="s">
        <v>24</v>
      </c>
      <c r="D18" s="54"/>
      <c r="E18" s="55" t="b">
        <f>IF(C18="M",IF(D18=1,1500,IF(D18=2,1170,IF(D18=3,1000,IF(D18=4,830,IF(D18=5,670,IF(D18=6,500)))))))</f>
        <v>0</v>
      </c>
    </row>
    <row r="19" spans="1:5" ht="18" customHeight="1" x14ac:dyDescent="0.2">
      <c r="A19" s="51">
        <v>5</v>
      </c>
      <c r="B19" s="52"/>
      <c r="C19" s="53" t="s">
        <v>40</v>
      </c>
      <c r="D19" s="54"/>
      <c r="E19" s="55">
        <f>IF(C19="Md",IF(D19=1,500,IF(D19=2,390,IF(D19=3,333,))))</f>
        <v>0</v>
      </c>
    </row>
    <row r="20" spans="1:5" ht="18" customHeight="1" x14ac:dyDescent="0.2">
      <c r="A20" s="51">
        <v>6</v>
      </c>
      <c r="B20" s="52"/>
      <c r="C20" s="53" t="s">
        <v>40</v>
      </c>
      <c r="D20" s="54"/>
      <c r="E20" s="55">
        <f>IF(C20="Md",IF(D20=1,500,IF(D20=2,390,IF(D20=3,333,))))</f>
        <v>0</v>
      </c>
    </row>
    <row r="21" spans="1:5" ht="18" customHeight="1" x14ac:dyDescent="0.2">
      <c r="A21" s="56">
        <v>7</v>
      </c>
      <c r="B21" s="52"/>
      <c r="C21" s="53" t="s">
        <v>40</v>
      </c>
      <c r="D21" s="54"/>
      <c r="E21" s="55">
        <f>IF(C21="Md",IF(D21=1,500,IF(D21=2,390,IF(D21=3,333,))))</f>
        <v>0</v>
      </c>
    </row>
    <row r="22" spans="1:5" ht="18" customHeight="1" x14ac:dyDescent="0.2">
      <c r="A22" s="51">
        <v>8</v>
      </c>
      <c r="B22" s="52"/>
      <c r="C22" s="53" t="s">
        <v>40</v>
      </c>
      <c r="D22" s="54"/>
      <c r="E22" s="55">
        <f>IF(C22="Md",IF(D22=1,500,IF(D22=2,390,IF(D22=3,333,))))</f>
        <v>0</v>
      </c>
    </row>
    <row r="23" spans="1:5" ht="18" customHeight="1" x14ac:dyDescent="0.2">
      <c r="A23" s="56">
        <v>9</v>
      </c>
      <c r="B23" s="52"/>
      <c r="C23" s="53" t="s">
        <v>40</v>
      </c>
      <c r="D23" s="54"/>
      <c r="E23" s="55">
        <f>IF(C23="Md",IF(D23=1,500,IF(D23=2,390,IF(D23=3,333,))))</f>
        <v>0</v>
      </c>
    </row>
    <row r="24" spans="1:5" ht="18" customHeight="1" x14ac:dyDescent="0.2">
      <c r="A24" s="51">
        <v>10</v>
      </c>
      <c r="B24" s="52" t="s">
        <v>166</v>
      </c>
      <c r="C24" s="53" t="s">
        <v>11</v>
      </c>
      <c r="D24" s="54">
        <v>2</v>
      </c>
      <c r="E24" s="55">
        <f t="shared" ref="E24:E43" si="0">IF(C24="MP",IF(D24=1,300,IF(D24=2,230,IF(D24=3,200,IF(D24=4,170,IF(D24=5,135,IF(D24=6,100)))))))</f>
        <v>230</v>
      </c>
    </row>
    <row r="25" spans="1:5" ht="18" customHeight="1" x14ac:dyDescent="0.2">
      <c r="A25" s="56">
        <v>11</v>
      </c>
      <c r="B25" s="52"/>
      <c r="C25" s="53" t="s">
        <v>11</v>
      </c>
      <c r="D25" s="54"/>
      <c r="E25" s="55" t="b">
        <f t="shared" si="0"/>
        <v>0</v>
      </c>
    </row>
    <row r="26" spans="1:5" ht="18" customHeight="1" x14ac:dyDescent="0.2">
      <c r="A26" s="51">
        <v>12</v>
      </c>
      <c r="B26" s="52"/>
      <c r="C26" s="53" t="s">
        <v>11</v>
      </c>
      <c r="D26" s="54"/>
      <c r="E26" s="55" t="b">
        <f t="shared" si="0"/>
        <v>0</v>
      </c>
    </row>
    <row r="27" spans="1:5" ht="18" customHeight="1" x14ac:dyDescent="0.2">
      <c r="A27" s="56">
        <v>13</v>
      </c>
      <c r="B27" s="52"/>
      <c r="C27" s="53" t="s">
        <v>11</v>
      </c>
      <c r="D27" s="54"/>
      <c r="E27" s="55" t="b">
        <f t="shared" si="0"/>
        <v>0</v>
      </c>
    </row>
    <row r="28" spans="1:5" ht="18" customHeight="1" x14ac:dyDescent="0.2">
      <c r="A28" s="51">
        <v>14</v>
      </c>
      <c r="B28" s="52"/>
      <c r="C28" s="53" t="s">
        <v>11</v>
      </c>
      <c r="D28" s="54"/>
      <c r="E28" s="55" t="b">
        <f t="shared" si="0"/>
        <v>0</v>
      </c>
    </row>
    <row r="29" spans="1:5" ht="18" customHeight="1" x14ac:dyDescent="0.2">
      <c r="A29" s="56">
        <v>15</v>
      </c>
      <c r="B29" s="52"/>
      <c r="C29" s="53" t="s">
        <v>11</v>
      </c>
      <c r="D29" s="54"/>
      <c r="E29" s="55" t="b">
        <f t="shared" si="0"/>
        <v>0</v>
      </c>
    </row>
    <row r="30" spans="1:5" ht="18" customHeight="1" x14ac:dyDescent="0.2">
      <c r="A30" s="51">
        <v>16</v>
      </c>
      <c r="B30" s="52"/>
      <c r="C30" s="53" t="s">
        <v>11</v>
      </c>
      <c r="D30" s="54"/>
      <c r="E30" s="55" t="b">
        <f t="shared" si="0"/>
        <v>0</v>
      </c>
    </row>
    <row r="31" spans="1:5" ht="18" customHeight="1" x14ac:dyDescent="0.2">
      <c r="A31" s="56">
        <v>17</v>
      </c>
      <c r="B31" s="52"/>
      <c r="C31" s="53" t="s">
        <v>11</v>
      </c>
      <c r="D31" s="54"/>
      <c r="E31" s="55" t="b">
        <f t="shared" si="0"/>
        <v>0</v>
      </c>
    </row>
    <row r="32" spans="1:5" ht="18" customHeight="1" x14ac:dyDescent="0.2">
      <c r="A32" s="51">
        <v>18</v>
      </c>
      <c r="B32" s="52"/>
      <c r="C32" s="53" t="s">
        <v>11</v>
      </c>
      <c r="D32" s="54"/>
      <c r="E32" s="55" t="b">
        <f t="shared" si="0"/>
        <v>0</v>
      </c>
    </row>
    <row r="33" spans="1:5" ht="18" customHeight="1" x14ac:dyDescent="0.2">
      <c r="A33" s="56">
        <v>19</v>
      </c>
      <c r="B33" s="52"/>
      <c r="C33" s="53" t="s">
        <v>11</v>
      </c>
      <c r="D33" s="54"/>
      <c r="E33" s="55" t="b">
        <f t="shared" si="0"/>
        <v>0</v>
      </c>
    </row>
    <row r="34" spans="1:5" ht="18" customHeight="1" x14ac:dyDescent="0.2">
      <c r="A34" s="51">
        <v>20</v>
      </c>
      <c r="B34" s="52"/>
      <c r="C34" s="53" t="s">
        <v>11</v>
      </c>
      <c r="D34" s="54"/>
      <c r="E34" s="55" t="b">
        <f t="shared" si="0"/>
        <v>0</v>
      </c>
    </row>
    <row r="35" spans="1:5" ht="18" customHeight="1" x14ac:dyDescent="0.2">
      <c r="A35" s="56">
        <v>21</v>
      </c>
      <c r="B35" s="52"/>
      <c r="C35" s="53" t="s">
        <v>11</v>
      </c>
      <c r="D35" s="54"/>
      <c r="E35" s="55" t="b">
        <f t="shared" si="0"/>
        <v>0</v>
      </c>
    </row>
    <row r="36" spans="1:5" ht="18" customHeight="1" x14ac:dyDescent="0.2">
      <c r="A36" s="51">
        <v>22</v>
      </c>
      <c r="B36" s="52"/>
      <c r="C36" s="53" t="s">
        <v>11</v>
      </c>
      <c r="D36" s="54"/>
      <c r="E36" s="55" t="b">
        <f t="shared" si="0"/>
        <v>0</v>
      </c>
    </row>
    <row r="37" spans="1:5" ht="18" customHeight="1" x14ac:dyDescent="0.2">
      <c r="A37" s="56">
        <v>23</v>
      </c>
      <c r="B37" s="52"/>
      <c r="C37" s="53" t="s">
        <v>11</v>
      </c>
      <c r="D37" s="54"/>
      <c r="E37" s="55" t="b">
        <f t="shared" si="0"/>
        <v>0</v>
      </c>
    </row>
    <row r="38" spans="1:5" ht="18" customHeight="1" x14ac:dyDescent="0.2">
      <c r="A38" s="51">
        <v>24</v>
      </c>
      <c r="B38" s="52"/>
      <c r="C38" s="53" t="s">
        <v>11</v>
      </c>
      <c r="D38" s="54"/>
      <c r="E38" s="55" t="b">
        <f t="shared" si="0"/>
        <v>0</v>
      </c>
    </row>
    <row r="39" spans="1:5" ht="18" customHeight="1" x14ac:dyDescent="0.2">
      <c r="A39" s="56">
        <v>25</v>
      </c>
      <c r="B39" s="52"/>
      <c r="C39" s="53" t="s">
        <v>11</v>
      </c>
      <c r="D39" s="54"/>
      <c r="E39" s="55" t="b">
        <f t="shared" si="0"/>
        <v>0</v>
      </c>
    </row>
    <row r="40" spans="1:5" ht="18" customHeight="1" x14ac:dyDescent="0.2">
      <c r="A40" s="51">
        <v>26</v>
      </c>
      <c r="B40" s="52"/>
      <c r="C40" s="53" t="s">
        <v>11</v>
      </c>
      <c r="D40" s="54"/>
      <c r="E40" s="55" t="b">
        <f t="shared" si="0"/>
        <v>0</v>
      </c>
    </row>
    <row r="41" spans="1:5" ht="18" customHeight="1" x14ac:dyDescent="0.2">
      <c r="A41" s="56">
        <v>27</v>
      </c>
      <c r="B41" s="52"/>
      <c r="C41" s="53" t="s">
        <v>11</v>
      </c>
      <c r="D41" s="54"/>
      <c r="E41" s="55" t="b">
        <f t="shared" si="0"/>
        <v>0</v>
      </c>
    </row>
    <row r="42" spans="1:5" ht="18" customHeight="1" x14ac:dyDescent="0.2">
      <c r="A42" s="51">
        <v>28</v>
      </c>
      <c r="B42" s="52"/>
      <c r="C42" s="53" t="s">
        <v>11</v>
      </c>
      <c r="D42" s="54"/>
      <c r="E42" s="55" t="b">
        <f t="shared" si="0"/>
        <v>0</v>
      </c>
    </row>
    <row r="43" spans="1:5" ht="18" customHeight="1" x14ac:dyDescent="0.2">
      <c r="A43" s="56">
        <v>29</v>
      </c>
      <c r="B43" s="52"/>
      <c r="C43" s="53" t="s">
        <v>11</v>
      </c>
      <c r="D43" s="54"/>
      <c r="E43" s="55" t="b">
        <f t="shared" si="0"/>
        <v>0</v>
      </c>
    </row>
    <row r="44" spans="1:5" ht="18" customHeight="1" x14ac:dyDescent="0.2">
      <c r="A44" s="51">
        <v>30</v>
      </c>
      <c r="B44" s="52" t="s">
        <v>165</v>
      </c>
      <c r="C44" s="53" t="s">
        <v>12</v>
      </c>
      <c r="D44" s="54">
        <v>2</v>
      </c>
      <c r="E44" s="55">
        <f t="shared" ref="E44:E58" si="1">IF(C44="PP",IF(D44=1,300,IF(D44=2,230,IF(D44=3,200,IF(D44=4,170,IF(D44=5,135,IF(D44=6,100)))))))</f>
        <v>230</v>
      </c>
    </row>
    <row r="45" spans="1:5" ht="18" customHeight="1" x14ac:dyDescent="0.2">
      <c r="A45" s="56">
        <v>31</v>
      </c>
      <c r="B45" s="52"/>
      <c r="C45" s="53" t="s">
        <v>12</v>
      </c>
      <c r="D45" s="54"/>
      <c r="E45" s="55" t="b">
        <f t="shared" si="1"/>
        <v>0</v>
      </c>
    </row>
    <row r="46" spans="1:5" ht="18" customHeight="1" x14ac:dyDescent="0.2">
      <c r="A46" s="51">
        <v>32</v>
      </c>
      <c r="B46" s="52"/>
      <c r="C46" s="53" t="s">
        <v>12</v>
      </c>
      <c r="D46" s="54"/>
      <c r="E46" s="55" t="b">
        <f t="shared" si="1"/>
        <v>0</v>
      </c>
    </row>
    <row r="47" spans="1:5" ht="18" customHeight="1" x14ac:dyDescent="0.2">
      <c r="A47" s="56">
        <v>33</v>
      </c>
      <c r="B47" s="52"/>
      <c r="C47" s="53" t="s">
        <v>12</v>
      </c>
      <c r="D47" s="54"/>
      <c r="E47" s="55" t="b">
        <f t="shared" si="1"/>
        <v>0</v>
      </c>
    </row>
    <row r="48" spans="1:5" ht="18" customHeight="1" x14ac:dyDescent="0.2">
      <c r="A48" s="51">
        <v>34</v>
      </c>
      <c r="B48" s="52"/>
      <c r="C48" s="53" t="s">
        <v>12</v>
      </c>
      <c r="D48" s="54"/>
      <c r="E48" s="55" t="b">
        <f t="shared" si="1"/>
        <v>0</v>
      </c>
    </row>
    <row r="49" spans="1:5" ht="18" customHeight="1" x14ac:dyDescent="0.2">
      <c r="A49" s="56">
        <v>35</v>
      </c>
      <c r="B49" s="52"/>
      <c r="C49" s="53" t="s">
        <v>12</v>
      </c>
      <c r="D49" s="54"/>
      <c r="E49" s="55" t="b">
        <f t="shared" si="1"/>
        <v>0</v>
      </c>
    </row>
    <row r="50" spans="1:5" ht="18" customHeight="1" x14ac:dyDescent="0.2">
      <c r="A50" s="51">
        <v>36</v>
      </c>
      <c r="B50" s="52"/>
      <c r="C50" s="53" t="s">
        <v>12</v>
      </c>
      <c r="D50" s="54"/>
      <c r="E50" s="55" t="b">
        <f t="shared" si="1"/>
        <v>0</v>
      </c>
    </row>
    <row r="51" spans="1:5" ht="18" customHeight="1" x14ac:dyDescent="0.2">
      <c r="A51" s="56">
        <v>37</v>
      </c>
      <c r="B51" s="52"/>
      <c r="C51" s="53" t="s">
        <v>12</v>
      </c>
      <c r="D51" s="54"/>
      <c r="E51" s="55" t="b">
        <f t="shared" si="1"/>
        <v>0</v>
      </c>
    </row>
    <row r="52" spans="1:5" ht="18" customHeight="1" x14ac:dyDescent="0.2">
      <c r="A52" s="51">
        <v>38</v>
      </c>
      <c r="B52" s="52"/>
      <c r="C52" s="53" t="s">
        <v>12</v>
      </c>
      <c r="D52" s="54"/>
      <c r="E52" s="55" t="b">
        <f t="shared" si="1"/>
        <v>0</v>
      </c>
    </row>
    <row r="53" spans="1:5" ht="18" customHeight="1" x14ac:dyDescent="0.2">
      <c r="A53" s="56">
        <v>39</v>
      </c>
      <c r="B53" s="52"/>
      <c r="C53" s="53" t="s">
        <v>12</v>
      </c>
      <c r="D53" s="54"/>
      <c r="E53" s="55" t="b">
        <f t="shared" si="1"/>
        <v>0</v>
      </c>
    </row>
    <row r="54" spans="1:5" ht="18" customHeight="1" x14ac:dyDescent="0.2">
      <c r="A54" s="51">
        <v>40</v>
      </c>
      <c r="B54" s="52"/>
      <c r="C54" s="53" t="s">
        <v>12</v>
      </c>
      <c r="D54" s="54"/>
      <c r="E54" s="55" t="b">
        <f t="shared" si="1"/>
        <v>0</v>
      </c>
    </row>
    <row r="55" spans="1:5" ht="18" customHeight="1" x14ac:dyDescent="0.2">
      <c r="A55" s="56">
        <v>41</v>
      </c>
      <c r="B55" s="52"/>
      <c r="C55" s="53" t="s">
        <v>12</v>
      </c>
      <c r="D55" s="54"/>
      <c r="E55" s="55" t="b">
        <f t="shared" si="1"/>
        <v>0</v>
      </c>
    </row>
    <row r="56" spans="1:5" ht="18" customHeight="1" x14ac:dyDescent="0.2">
      <c r="A56" s="51">
        <v>42</v>
      </c>
      <c r="B56" s="52"/>
      <c r="C56" s="53" t="s">
        <v>12</v>
      </c>
      <c r="D56" s="54"/>
      <c r="E56" s="55" t="b">
        <f t="shared" si="1"/>
        <v>0</v>
      </c>
    </row>
    <row r="57" spans="1:5" ht="18" customHeight="1" x14ac:dyDescent="0.2">
      <c r="A57" s="56">
        <v>43</v>
      </c>
      <c r="B57" s="52"/>
      <c r="C57" s="53" t="s">
        <v>12</v>
      </c>
      <c r="D57" s="54"/>
      <c r="E57" s="55" t="b">
        <f t="shared" si="1"/>
        <v>0</v>
      </c>
    </row>
    <row r="58" spans="1:5" ht="18" customHeight="1" x14ac:dyDescent="0.2">
      <c r="A58" s="51">
        <v>44</v>
      </c>
      <c r="B58" s="52"/>
      <c r="C58" s="53" t="s">
        <v>12</v>
      </c>
      <c r="D58" s="54"/>
      <c r="E58" s="55" t="b">
        <f t="shared" si="1"/>
        <v>0</v>
      </c>
    </row>
    <row r="59" spans="1:5" ht="18" customHeight="1" x14ac:dyDescent="0.2">
      <c r="A59" s="56">
        <v>45</v>
      </c>
      <c r="B59" s="52"/>
      <c r="C59" s="53" t="s">
        <v>17</v>
      </c>
      <c r="D59" s="54"/>
      <c r="E59" s="55" t="b">
        <f>IF(C59="RS",IF(D59=1,1000))</f>
        <v>0</v>
      </c>
    </row>
    <row r="60" spans="1:5" ht="18" customHeight="1" x14ac:dyDescent="0.2">
      <c r="A60" s="51">
        <v>46</v>
      </c>
      <c r="B60" s="52"/>
      <c r="C60" s="53" t="s">
        <v>17</v>
      </c>
      <c r="D60" s="54"/>
      <c r="E60" s="55" t="b">
        <f>IF(C60="RS",IF(D60=1,1000))</f>
        <v>0</v>
      </c>
    </row>
    <row r="61" spans="1:5" ht="18" customHeight="1" x14ac:dyDescent="0.2">
      <c r="A61" s="56">
        <v>47</v>
      </c>
      <c r="B61" s="52"/>
      <c r="C61" s="53" t="s">
        <v>18</v>
      </c>
      <c r="D61" s="54"/>
      <c r="E61" s="55" t="b">
        <f>IF(C61="RP",IF(D61=1,200))</f>
        <v>0</v>
      </c>
    </row>
    <row r="62" spans="1:5" ht="18" customHeight="1" x14ac:dyDescent="0.2">
      <c r="A62" s="51">
        <v>48</v>
      </c>
      <c r="B62" s="52"/>
      <c r="C62" s="53" t="s">
        <v>18</v>
      </c>
      <c r="D62" s="54"/>
      <c r="E62" s="55" t="b">
        <f>IF(C62="RP",IF(D62=1,200))</f>
        <v>0</v>
      </c>
    </row>
    <row r="63" spans="1:5" ht="24.6" customHeight="1" x14ac:dyDescent="0.2">
      <c r="A63" s="269" t="s">
        <v>20</v>
      </c>
      <c r="B63" s="270"/>
      <c r="C63" s="270"/>
      <c r="D63" s="271"/>
      <c r="E63" s="57">
        <f>SUM(E15:E62)</f>
        <v>460</v>
      </c>
    </row>
    <row r="64" spans="1:5" ht="20.45" customHeight="1" x14ac:dyDescent="0.2">
      <c r="A64" s="47"/>
      <c r="B64" s="47"/>
      <c r="C64" s="47"/>
      <c r="D64" s="47"/>
      <c r="E64" s="47"/>
    </row>
    <row r="65" spans="1:5" ht="25.35" customHeight="1" x14ac:dyDescent="0.35">
      <c r="A65" s="272" t="s">
        <v>21</v>
      </c>
      <c r="B65" s="273"/>
      <c r="C65" s="273"/>
      <c r="D65" s="273"/>
      <c r="E65" s="273"/>
    </row>
    <row r="66" spans="1:5" ht="53.45" customHeight="1" x14ac:dyDescent="0.2">
      <c r="A66" s="48" t="s">
        <v>0</v>
      </c>
      <c r="B66" s="49" t="s">
        <v>69</v>
      </c>
      <c r="C66" s="50" t="s">
        <v>55</v>
      </c>
      <c r="D66" s="50" t="s">
        <v>3</v>
      </c>
      <c r="E66" s="50" t="s">
        <v>2</v>
      </c>
    </row>
    <row r="67" spans="1:5" ht="20.100000000000001" customHeight="1" x14ac:dyDescent="0.2">
      <c r="A67" s="51">
        <v>1</v>
      </c>
      <c r="B67" s="52" t="s">
        <v>25</v>
      </c>
      <c r="C67" s="58"/>
      <c r="D67" s="59" t="s">
        <v>24</v>
      </c>
      <c r="E67" s="60" t="b">
        <f>IF(D67="M",IF(C67=1,3000))</f>
        <v>0</v>
      </c>
    </row>
    <row r="68" spans="1:5" ht="20.100000000000001" customHeight="1" x14ac:dyDescent="0.2">
      <c r="A68" s="51">
        <v>2</v>
      </c>
      <c r="B68" s="52" t="s">
        <v>26</v>
      </c>
      <c r="C68" s="58"/>
      <c r="D68" s="59" t="s">
        <v>24</v>
      </c>
      <c r="E68" s="60" t="b">
        <f>IF(D68="M",IF(C68=1,2500))</f>
        <v>0</v>
      </c>
    </row>
    <row r="69" spans="1:5" ht="20.100000000000001" customHeight="1" x14ac:dyDescent="0.2">
      <c r="A69" s="51">
        <v>3</v>
      </c>
      <c r="B69" s="52" t="s">
        <v>101</v>
      </c>
      <c r="C69" s="61"/>
      <c r="D69" s="59">
        <v>1500</v>
      </c>
      <c r="E69" s="60">
        <f>PRODUCT(C69*D69)</f>
        <v>0</v>
      </c>
    </row>
    <row r="70" spans="1:5" ht="20.100000000000001" customHeight="1" x14ac:dyDescent="0.2">
      <c r="A70" s="51">
        <v>4</v>
      </c>
      <c r="B70" s="52" t="s">
        <v>100</v>
      </c>
      <c r="C70" s="61"/>
      <c r="D70" s="59">
        <v>1000</v>
      </c>
      <c r="E70" s="60">
        <f>PRODUCT(C70*D70)</f>
        <v>0</v>
      </c>
    </row>
    <row r="71" spans="1:5" ht="20.100000000000001" customHeight="1" x14ac:dyDescent="0.2">
      <c r="A71" s="51">
        <v>5</v>
      </c>
      <c r="B71" s="52" t="s">
        <v>140</v>
      </c>
      <c r="C71" s="61"/>
      <c r="D71" s="59">
        <v>500</v>
      </c>
      <c r="E71" s="60">
        <f>PRODUCT(C71*D71)</f>
        <v>0</v>
      </c>
    </row>
    <row r="72" spans="1:5" ht="20.100000000000001" customHeight="1" x14ac:dyDescent="0.2">
      <c r="A72" s="51">
        <v>6</v>
      </c>
      <c r="B72" s="52" t="s">
        <v>27</v>
      </c>
      <c r="C72" s="61"/>
      <c r="D72" s="59">
        <v>300</v>
      </c>
      <c r="E72" s="60">
        <f>PRODUCT(C72*D72)</f>
        <v>0</v>
      </c>
    </row>
    <row r="73" spans="1:5" ht="33.6" customHeight="1" x14ac:dyDescent="0.2">
      <c r="A73" s="51">
        <v>7</v>
      </c>
      <c r="B73" s="52" t="s">
        <v>28</v>
      </c>
      <c r="C73" s="61"/>
      <c r="D73" s="59">
        <v>200</v>
      </c>
      <c r="E73" s="60">
        <f>PRODUCT(C73*D73)</f>
        <v>0</v>
      </c>
    </row>
    <row r="74" spans="1:5" ht="25.35" customHeight="1" x14ac:dyDescent="0.2">
      <c r="A74" s="269" t="s">
        <v>22</v>
      </c>
      <c r="B74" s="270"/>
      <c r="C74" s="270"/>
      <c r="D74" s="271"/>
      <c r="E74" s="62">
        <f>SUM(E67:E73)</f>
        <v>0</v>
      </c>
    </row>
    <row r="75" spans="1:5" ht="18.600000000000001" customHeight="1" x14ac:dyDescent="0.2">
      <c r="A75" s="63"/>
      <c r="B75" s="64"/>
      <c r="C75" s="64"/>
      <c r="D75" s="64"/>
      <c r="E75" s="65"/>
    </row>
    <row r="76" spans="1:5" ht="57" customHeight="1" x14ac:dyDescent="0.2">
      <c r="A76" s="264" t="s">
        <v>70</v>
      </c>
      <c r="B76" s="265"/>
      <c r="C76" s="265"/>
      <c r="D76" s="265"/>
      <c r="E76" s="265"/>
    </row>
    <row r="77" spans="1:5" ht="17.45" customHeight="1" x14ac:dyDescent="0.2"/>
    <row r="78" spans="1:5" ht="27" customHeight="1" x14ac:dyDescent="0.2">
      <c r="A78" s="240" t="s">
        <v>6</v>
      </c>
      <c r="B78" s="241"/>
      <c r="C78" s="241"/>
      <c r="D78" s="241"/>
      <c r="E78" s="242"/>
    </row>
    <row r="79" spans="1:5" ht="51" customHeight="1" x14ac:dyDescent="0.2">
      <c r="A79" s="66" t="s">
        <v>0</v>
      </c>
      <c r="B79" s="67" t="s">
        <v>71</v>
      </c>
      <c r="C79" s="68" t="s">
        <v>14</v>
      </c>
      <c r="D79" s="69" t="s">
        <v>1</v>
      </c>
      <c r="E79" s="69" t="s">
        <v>2</v>
      </c>
    </row>
    <row r="80" spans="1:5" ht="20.100000000000001" customHeight="1" x14ac:dyDescent="0.2">
      <c r="A80" s="66">
        <v>1</v>
      </c>
      <c r="B80" s="70" t="s">
        <v>82</v>
      </c>
      <c r="C80" s="71"/>
      <c r="D80" s="72">
        <v>20</v>
      </c>
      <c r="E80" s="73">
        <f t="shared" ref="E80:E86" si="2">PRODUCT(C80*D80)</f>
        <v>0</v>
      </c>
    </row>
    <row r="81" spans="1:9" ht="20.100000000000001" customHeight="1" x14ac:dyDescent="0.2">
      <c r="A81" s="66">
        <v>2</v>
      </c>
      <c r="B81" s="70" t="s">
        <v>83</v>
      </c>
      <c r="C81" s="71">
        <v>16</v>
      </c>
      <c r="D81" s="72">
        <v>20</v>
      </c>
      <c r="E81" s="73">
        <f t="shared" si="2"/>
        <v>320</v>
      </c>
    </row>
    <row r="82" spans="1:9" ht="20.100000000000001" customHeight="1" x14ac:dyDescent="0.2">
      <c r="A82" s="66">
        <v>3</v>
      </c>
      <c r="B82" s="70" t="s">
        <v>84</v>
      </c>
      <c r="C82" s="71">
        <v>10</v>
      </c>
      <c r="D82" s="72">
        <v>20</v>
      </c>
      <c r="E82" s="73">
        <f t="shared" si="2"/>
        <v>200</v>
      </c>
    </row>
    <row r="83" spans="1:9" ht="20.100000000000001" customHeight="1" x14ac:dyDescent="0.2">
      <c r="A83" s="66">
        <v>4</v>
      </c>
      <c r="B83" s="70" t="s">
        <v>85</v>
      </c>
      <c r="C83" s="71"/>
      <c r="D83" s="72">
        <v>20</v>
      </c>
      <c r="E83" s="73">
        <f t="shared" si="2"/>
        <v>0</v>
      </c>
    </row>
    <row r="84" spans="1:9" ht="20.100000000000001" customHeight="1" x14ac:dyDescent="0.2">
      <c r="A84" s="66">
        <v>5</v>
      </c>
      <c r="B84" s="74" t="s">
        <v>86</v>
      </c>
      <c r="C84" s="71"/>
      <c r="D84" s="72">
        <v>20</v>
      </c>
      <c r="E84" s="73">
        <f t="shared" si="2"/>
        <v>0</v>
      </c>
    </row>
    <row r="85" spans="1:9" ht="20.100000000000001" customHeight="1" x14ac:dyDescent="0.2">
      <c r="A85" s="66">
        <v>6</v>
      </c>
      <c r="B85" s="70" t="s">
        <v>4</v>
      </c>
      <c r="C85" s="71">
        <v>2</v>
      </c>
      <c r="D85" s="72">
        <v>100</v>
      </c>
      <c r="E85" s="73">
        <f t="shared" si="2"/>
        <v>200</v>
      </c>
    </row>
    <row r="86" spans="1:9" ht="22.35" customHeight="1" x14ac:dyDescent="0.2">
      <c r="A86" s="66">
        <v>7</v>
      </c>
      <c r="B86" s="70" t="s">
        <v>61</v>
      </c>
      <c r="C86" s="71"/>
      <c r="D86" s="72">
        <v>50</v>
      </c>
      <c r="E86" s="73">
        <f t="shared" si="2"/>
        <v>0</v>
      </c>
    </row>
    <row r="87" spans="1:9" ht="23.45" customHeight="1" x14ac:dyDescent="0.2">
      <c r="A87" s="245" t="s">
        <v>16</v>
      </c>
      <c r="B87" s="250"/>
      <c r="C87" s="250"/>
      <c r="D87" s="251"/>
      <c r="E87" s="57">
        <f>SUM(E80:E86)</f>
        <v>720</v>
      </c>
    </row>
    <row r="88" spans="1:9" ht="19.350000000000001" customHeight="1" x14ac:dyDescent="0.2">
      <c r="A88" s="75"/>
      <c r="B88" s="76"/>
      <c r="C88" s="77"/>
      <c r="D88" s="77"/>
      <c r="E88" s="78"/>
    </row>
    <row r="89" spans="1:9" ht="27" customHeight="1" x14ac:dyDescent="0.35">
      <c r="A89" s="240" t="s">
        <v>72</v>
      </c>
      <c r="B89" s="248"/>
      <c r="C89" s="248"/>
      <c r="D89" s="248"/>
      <c r="E89" s="249"/>
    </row>
    <row r="90" spans="1:9" ht="39.950000000000003" customHeight="1" x14ac:dyDescent="0.2">
      <c r="A90" s="66" t="s">
        <v>0</v>
      </c>
      <c r="B90" s="67" t="s">
        <v>73</v>
      </c>
      <c r="C90" s="68" t="s">
        <v>13</v>
      </c>
      <c r="D90" s="68" t="s">
        <v>19</v>
      </c>
      <c r="E90" s="68" t="s">
        <v>2</v>
      </c>
    </row>
    <row r="91" spans="1:9" ht="18" customHeight="1" x14ac:dyDescent="0.2">
      <c r="A91" s="79">
        <v>1</v>
      </c>
      <c r="B91" s="52"/>
      <c r="C91" s="80" t="s">
        <v>10</v>
      </c>
      <c r="D91" s="54"/>
      <c r="E91" s="55" t="b">
        <f>IF(C91="PS",IF(D91=1,800,IF(D91=2,630,IF(D91=3,530,IF(D91=4,450,IF(D91=5,360,IF(D91=6,270)))))))</f>
        <v>0</v>
      </c>
      <c r="H91" s="81"/>
      <c r="I91" s="82"/>
    </row>
    <row r="92" spans="1:9" ht="18" customHeight="1" x14ac:dyDescent="0.2">
      <c r="A92" s="79">
        <v>2</v>
      </c>
      <c r="B92" s="52"/>
      <c r="C92" s="80" t="s">
        <v>10</v>
      </c>
      <c r="D92" s="54"/>
      <c r="E92" s="55" t="b">
        <f>IF(C92="PS",IF(D92=1,800,IF(D92=2,630,IF(D92=3,530,IF(D92=4,450,IF(D92=5,360,IF(D92=6,270)))))))</f>
        <v>0</v>
      </c>
      <c r="H92" s="81"/>
      <c r="I92" s="82"/>
    </row>
    <row r="93" spans="1:9" ht="18" customHeight="1" x14ac:dyDescent="0.2">
      <c r="A93" s="79">
        <v>3</v>
      </c>
      <c r="B93" s="52" t="s">
        <v>164</v>
      </c>
      <c r="C93" s="80" t="s">
        <v>11</v>
      </c>
      <c r="D93" s="54">
        <v>1</v>
      </c>
      <c r="E93" s="55">
        <f t="shared" ref="E93:E112" si="3">IF(C93="MP",IF(D93=1,200,IF(D93=2,160,IF(D93=3,130,IF(D93=4,110,IF(D93=5,90,IF(D93=6,70)))))))</f>
        <v>200</v>
      </c>
      <c r="H93" s="81"/>
      <c r="I93" s="82"/>
    </row>
    <row r="94" spans="1:9" ht="18" customHeight="1" x14ac:dyDescent="0.2">
      <c r="A94" s="79">
        <v>4</v>
      </c>
      <c r="B94" s="52"/>
      <c r="C94" s="80" t="s">
        <v>11</v>
      </c>
      <c r="D94" s="54"/>
      <c r="E94" s="55" t="b">
        <f t="shared" si="3"/>
        <v>0</v>
      </c>
      <c r="H94" s="81"/>
      <c r="I94" s="82"/>
    </row>
    <row r="95" spans="1:9" ht="18" customHeight="1" x14ac:dyDescent="0.2">
      <c r="A95" s="79">
        <v>5</v>
      </c>
      <c r="B95" s="52"/>
      <c r="C95" s="80" t="s">
        <v>11</v>
      </c>
      <c r="D95" s="54"/>
      <c r="E95" s="55" t="b">
        <f t="shared" si="3"/>
        <v>0</v>
      </c>
      <c r="H95" s="81"/>
      <c r="I95" s="82"/>
    </row>
    <row r="96" spans="1:9" ht="18" customHeight="1" x14ac:dyDescent="0.2">
      <c r="A96" s="79">
        <v>6</v>
      </c>
      <c r="B96" s="52"/>
      <c r="C96" s="80" t="s">
        <v>11</v>
      </c>
      <c r="D96" s="54"/>
      <c r="E96" s="55" t="b">
        <f t="shared" si="3"/>
        <v>0</v>
      </c>
      <c r="H96" s="81"/>
      <c r="I96" s="82"/>
    </row>
    <row r="97" spans="1:9" ht="18" customHeight="1" x14ac:dyDescent="0.2">
      <c r="A97" s="79">
        <v>7</v>
      </c>
      <c r="B97" s="52"/>
      <c r="C97" s="80" t="s">
        <v>11</v>
      </c>
      <c r="D97" s="54"/>
      <c r="E97" s="55" t="b">
        <f t="shared" si="3"/>
        <v>0</v>
      </c>
      <c r="H97" s="81"/>
      <c r="I97" s="82"/>
    </row>
    <row r="98" spans="1:9" ht="18" customHeight="1" x14ac:dyDescent="0.2">
      <c r="A98" s="79">
        <v>8</v>
      </c>
      <c r="B98" s="52"/>
      <c r="C98" s="80" t="s">
        <v>11</v>
      </c>
      <c r="D98" s="54"/>
      <c r="E98" s="55" t="b">
        <f t="shared" si="3"/>
        <v>0</v>
      </c>
      <c r="H98" s="81"/>
      <c r="I98" s="82"/>
    </row>
    <row r="99" spans="1:9" ht="18" customHeight="1" x14ac:dyDescent="0.2">
      <c r="A99" s="79">
        <v>9</v>
      </c>
      <c r="B99" s="52"/>
      <c r="C99" s="80" t="s">
        <v>11</v>
      </c>
      <c r="D99" s="54"/>
      <c r="E99" s="55" t="b">
        <f t="shared" si="3"/>
        <v>0</v>
      </c>
      <c r="H99" s="81"/>
      <c r="I99" s="82"/>
    </row>
    <row r="100" spans="1:9" ht="18" customHeight="1" x14ac:dyDescent="0.2">
      <c r="A100" s="79">
        <v>10</v>
      </c>
      <c r="B100" s="52"/>
      <c r="C100" s="80" t="s">
        <v>11</v>
      </c>
      <c r="D100" s="54"/>
      <c r="E100" s="55" t="b">
        <f t="shared" si="3"/>
        <v>0</v>
      </c>
      <c r="H100" s="81"/>
      <c r="I100" s="82"/>
    </row>
    <row r="101" spans="1:9" ht="18" customHeight="1" x14ac:dyDescent="0.2">
      <c r="A101" s="79">
        <v>11</v>
      </c>
      <c r="B101" s="52"/>
      <c r="C101" s="80" t="s">
        <v>11</v>
      </c>
      <c r="D101" s="54"/>
      <c r="E101" s="55" t="b">
        <f t="shared" si="3"/>
        <v>0</v>
      </c>
      <c r="H101" s="81"/>
      <c r="I101" s="82"/>
    </row>
    <row r="102" spans="1:9" ht="18" customHeight="1" x14ac:dyDescent="0.2">
      <c r="A102" s="79">
        <v>12</v>
      </c>
      <c r="B102" s="52"/>
      <c r="C102" s="80" t="s">
        <v>11</v>
      </c>
      <c r="D102" s="54"/>
      <c r="E102" s="55" t="b">
        <f t="shared" si="3"/>
        <v>0</v>
      </c>
      <c r="H102" s="81"/>
      <c r="I102" s="82"/>
    </row>
    <row r="103" spans="1:9" ht="18" customHeight="1" x14ac:dyDescent="0.2">
      <c r="A103" s="79">
        <v>13</v>
      </c>
      <c r="B103" s="52"/>
      <c r="C103" s="80" t="s">
        <v>11</v>
      </c>
      <c r="D103" s="54"/>
      <c r="E103" s="55" t="b">
        <f t="shared" si="3"/>
        <v>0</v>
      </c>
      <c r="H103" s="81"/>
      <c r="I103" s="82"/>
    </row>
    <row r="104" spans="1:9" ht="18" customHeight="1" x14ac:dyDescent="0.2">
      <c r="A104" s="79">
        <v>14</v>
      </c>
      <c r="B104" s="52"/>
      <c r="C104" s="80" t="s">
        <v>11</v>
      </c>
      <c r="D104" s="54"/>
      <c r="E104" s="55" t="b">
        <f t="shared" si="3"/>
        <v>0</v>
      </c>
      <c r="H104" s="81"/>
      <c r="I104" s="82"/>
    </row>
    <row r="105" spans="1:9" ht="18" customHeight="1" x14ac:dyDescent="0.2">
      <c r="A105" s="79">
        <v>15</v>
      </c>
      <c r="B105" s="52"/>
      <c r="C105" s="80" t="s">
        <v>11</v>
      </c>
      <c r="D105" s="54"/>
      <c r="E105" s="55" t="b">
        <f t="shared" si="3"/>
        <v>0</v>
      </c>
      <c r="H105" s="81"/>
      <c r="I105" s="82"/>
    </row>
    <row r="106" spans="1:9" ht="18" customHeight="1" x14ac:dyDescent="0.2">
      <c r="A106" s="79">
        <v>16</v>
      </c>
      <c r="B106" s="52"/>
      <c r="C106" s="80" t="s">
        <v>11</v>
      </c>
      <c r="D106" s="54"/>
      <c r="E106" s="55" t="b">
        <f t="shared" si="3"/>
        <v>0</v>
      </c>
      <c r="H106" s="81"/>
      <c r="I106" s="82"/>
    </row>
    <row r="107" spans="1:9" ht="18" customHeight="1" x14ac:dyDescent="0.2">
      <c r="A107" s="79">
        <v>17</v>
      </c>
      <c r="B107" s="52"/>
      <c r="C107" s="80" t="s">
        <v>11</v>
      </c>
      <c r="D107" s="54"/>
      <c r="E107" s="55" t="b">
        <f t="shared" si="3"/>
        <v>0</v>
      </c>
      <c r="H107" s="81"/>
      <c r="I107" s="82"/>
    </row>
    <row r="108" spans="1:9" ht="18" customHeight="1" x14ac:dyDescent="0.2">
      <c r="A108" s="79">
        <v>18</v>
      </c>
      <c r="B108" s="52"/>
      <c r="C108" s="80" t="s">
        <v>11</v>
      </c>
      <c r="D108" s="54"/>
      <c r="E108" s="55" t="b">
        <f t="shared" si="3"/>
        <v>0</v>
      </c>
      <c r="H108" s="81"/>
      <c r="I108" s="82"/>
    </row>
    <row r="109" spans="1:9" ht="18" customHeight="1" x14ac:dyDescent="0.2">
      <c r="A109" s="79">
        <v>19</v>
      </c>
      <c r="B109" s="52"/>
      <c r="C109" s="80" t="s">
        <v>11</v>
      </c>
      <c r="D109" s="54"/>
      <c r="E109" s="55" t="b">
        <f t="shared" si="3"/>
        <v>0</v>
      </c>
      <c r="H109" s="81"/>
      <c r="I109" s="82"/>
    </row>
    <row r="110" spans="1:9" ht="18" customHeight="1" x14ac:dyDescent="0.2">
      <c r="A110" s="79">
        <v>20</v>
      </c>
      <c r="B110" s="52"/>
      <c r="C110" s="80" t="s">
        <v>11</v>
      </c>
      <c r="D110" s="54"/>
      <c r="E110" s="55" t="b">
        <f t="shared" si="3"/>
        <v>0</v>
      </c>
      <c r="H110" s="81"/>
      <c r="I110" s="82"/>
    </row>
    <row r="111" spans="1:9" ht="18" customHeight="1" x14ac:dyDescent="0.2">
      <c r="A111" s="79">
        <v>21</v>
      </c>
      <c r="B111" s="52"/>
      <c r="C111" s="80" t="s">
        <v>11</v>
      </c>
      <c r="D111" s="54"/>
      <c r="E111" s="55" t="b">
        <f t="shared" si="3"/>
        <v>0</v>
      </c>
      <c r="H111" s="81"/>
      <c r="I111" s="82"/>
    </row>
    <row r="112" spans="1:9" ht="18" customHeight="1" x14ac:dyDescent="0.2">
      <c r="A112" s="79">
        <v>22</v>
      </c>
      <c r="B112" s="52"/>
      <c r="C112" s="80" t="s">
        <v>11</v>
      </c>
      <c r="D112" s="54"/>
      <c r="E112" s="55" t="b">
        <f t="shared" si="3"/>
        <v>0</v>
      </c>
      <c r="H112" s="81"/>
      <c r="I112" s="82"/>
    </row>
    <row r="113" spans="1:8" ht="18" customHeight="1" x14ac:dyDescent="0.2">
      <c r="A113" s="79">
        <v>23</v>
      </c>
      <c r="B113" s="52"/>
      <c r="C113" s="80" t="s">
        <v>12</v>
      </c>
      <c r="D113" s="54"/>
      <c r="E113" s="55" t="b">
        <f t="shared" ref="E113:E127" si="4">IF(C113="PP",IF(D113=1,200,IF(D113=2,160,IF(D113=3,130,IF(D113=4,110,IF(D113=5,90,IF(D113=6,70)))))))</f>
        <v>0</v>
      </c>
      <c r="H113" s="81"/>
    </row>
    <row r="114" spans="1:8" ht="18" customHeight="1" x14ac:dyDescent="0.2">
      <c r="A114" s="79">
        <v>24</v>
      </c>
      <c r="B114" s="52"/>
      <c r="C114" s="80" t="s">
        <v>12</v>
      </c>
      <c r="D114" s="54"/>
      <c r="E114" s="55" t="b">
        <f t="shared" si="4"/>
        <v>0</v>
      </c>
      <c r="H114" s="81"/>
    </row>
    <row r="115" spans="1:8" ht="18" customHeight="1" x14ac:dyDescent="0.2">
      <c r="A115" s="79">
        <v>25</v>
      </c>
      <c r="B115" s="52"/>
      <c r="C115" s="80" t="s">
        <v>12</v>
      </c>
      <c r="D115" s="54"/>
      <c r="E115" s="55" t="b">
        <f t="shared" si="4"/>
        <v>0</v>
      </c>
      <c r="H115" s="81"/>
    </row>
    <row r="116" spans="1:8" ht="18" customHeight="1" x14ac:dyDescent="0.2">
      <c r="A116" s="79">
        <v>26</v>
      </c>
      <c r="B116" s="52"/>
      <c r="C116" s="80" t="s">
        <v>12</v>
      </c>
      <c r="D116" s="54"/>
      <c r="E116" s="55" t="b">
        <f t="shared" si="4"/>
        <v>0</v>
      </c>
      <c r="H116" s="81"/>
    </row>
    <row r="117" spans="1:8" ht="18" customHeight="1" x14ac:dyDescent="0.2">
      <c r="A117" s="79">
        <v>27</v>
      </c>
      <c r="B117" s="52"/>
      <c r="C117" s="80" t="s">
        <v>12</v>
      </c>
      <c r="D117" s="54"/>
      <c r="E117" s="55" t="b">
        <f t="shared" si="4"/>
        <v>0</v>
      </c>
      <c r="H117" s="81"/>
    </row>
    <row r="118" spans="1:8" ht="18" customHeight="1" x14ac:dyDescent="0.2">
      <c r="A118" s="79">
        <v>28</v>
      </c>
      <c r="B118" s="52"/>
      <c r="C118" s="80" t="s">
        <v>12</v>
      </c>
      <c r="D118" s="54"/>
      <c r="E118" s="55" t="b">
        <f t="shared" si="4"/>
        <v>0</v>
      </c>
      <c r="H118" s="81"/>
    </row>
    <row r="119" spans="1:8" ht="18" customHeight="1" x14ac:dyDescent="0.2">
      <c r="A119" s="79">
        <v>29</v>
      </c>
      <c r="B119" s="52"/>
      <c r="C119" s="80" t="s">
        <v>12</v>
      </c>
      <c r="D119" s="54"/>
      <c r="E119" s="55" t="b">
        <f t="shared" si="4"/>
        <v>0</v>
      </c>
      <c r="H119" s="81"/>
    </row>
    <row r="120" spans="1:8" ht="18" customHeight="1" x14ac:dyDescent="0.2">
      <c r="A120" s="79">
        <v>30</v>
      </c>
      <c r="B120" s="52"/>
      <c r="C120" s="80" t="s">
        <v>12</v>
      </c>
      <c r="D120" s="54"/>
      <c r="E120" s="55" t="b">
        <f t="shared" si="4"/>
        <v>0</v>
      </c>
      <c r="H120" s="81"/>
    </row>
    <row r="121" spans="1:8" ht="18" customHeight="1" x14ac:dyDescent="0.2">
      <c r="A121" s="79">
        <v>31</v>
      </c>
      <c r="B121" s="52"/>
      <c r="C121" s="80" t="s">
        <v>12</v>
      </c>
      <c r="D121" s="54"/>
      <c r="E121" s="55" t="b">
        <f t="shared" si="4"/>
        <v>0</v>
      </c>
      <c r="H121" s="81"/>
    </row>
    <row r="122" spans="1:8" ht="18" customHeight="1" x14ac:dyDescent="0.2">
      <c r="A122" s="79">
        <v>32</v>
      </c>
      <c r="B122" s="52"/>
      <c r="C122" s="80" t="s">
        <v>12</v>
      </c>
      <c r="D122" s="54"/>
      <c r="E122" s="55" t="b">
        <f t="shared" si="4"/>
        <v>0</v>
      </c>
      <c r="H122" s="81"/>
    </row>
    <row r="123" spans="1:8" ht="18" customHeight="1" x14ac:dyDescent="0.2">
      <c r="A123" s="79">
        <v>33</v>
      </c>
      <c r="B123" s="52"/>
      <c r="C123" s="80" t="s">
        <v>12</v>
      </c>
      <c r="D123" s="54"/>
      <c r="E123" s="55" t="b">
        <f t="shared" si="4"/>
        <v>0</v>
      </c>
      <c r="H123" s="81"/>
    </row>
    <row r="124" spans="1:8" ht="18" customHeight="1" x14ac:dyDescent="0.2">
      <c r="A124" s="79">
        <v>34</v>
      </c>
      <c r="B124" s="52"/>
      <c r="C124" s="80" t="s">
        <v>12</v>
      </c>
      <c r="D124" s="54"/>
      <c r="E124" s="55" t="b">
        <f t="shared" si="4"/>
        <v>0</v>
      </c>
      <c r="H124" s="81"/>
    </row>
    <row r="125" spans="1:8" ht="18" customHeight="1" x14ac:dyDescent="0.2">
      <c r="A125" s="79">
        <v>35</v>
      </c>
      <c r="B125" s="52"/>
      <c r="C125" s="80" t="s">
        <v>12</v>
      </c>
      <c r="D125" s="54"/>
      <c r="E125" s="55" t="b">
        <f t="shared" si="4"/>
        <v>0</v>
      </c>
      <c r="H125" s="81"/>
    </row>
    <row r="126" spans="1:8" ht="18" customHeight="1" x14ac:dyDescent="0.2">
      <c r="A126" s="79">
        <v>36</v>
      </c>
      <c r="B126" s="52"/>
      <c r="C126" s="80" t="s">
        <v>12</v>
      </c>
      <c r="D126" s="54"/>
      <c r="E126" s="55" t="b">
        <f t="shared" si="4"/>
        <v>0</v>
      </c>
      <c r="H126" s="81"/>
    </row>
    <row r="127" spans="1:8" ht="18" customHeight="1" x14ac:dyDescent="0.2">
      <c r="A127" s="79">
        <v>37</v>
      </c>
      <c r="B127" s="52"/>
      <c r="C127" s="80" t="s">
        <v>12</v>
      </c>
      <c r="D127" s="54"/>
      <c r="E127" s="55" t="b">
        <f t="shared" si="4"/>
        <v>0</v>
      </c>
      <c r="H127" s="81"/>
    </row>
    <row r="128" spans="1:8" ht="18" customHeight="1" x14ac:dyDescent="0.2">
      <c r="A128" s="79">
        <v>38</v>
      </c>
      <c r="B128" s="52"/>
      <c r="C128" s="80" t="s">
        <v>87</v>
      </c>
      <c r="D128" s="54"/>
      <c r="E128" s="55" t="b">
        <f>IF(C128="FR",IF(D128=1,160,IF(D128=2,130,IF(D128=3,100,IF(D128=4,90,IF(D128=5,70,IF(D128=6,60)))))))</f>
        <v>0</v>
      </c>
      <c r="H128" s="81"/>
    </row>
    <row r="129" spans="1:9" ht="18" customHeight="1" x14ac:dyDescent="0.2">
      <c r="A129" s="79">
        <v>39</v>
      </c>
      <c r="B129" s="52"/>
      <c r="C129" s="80" t="s">
        <v>87</v>
      </c>
      <c r="D129" s="54"/>
      <c r="E129" s="55" t="b">
        <f>IF(C129="FR",IF(D129=1,160,IF(D129=2,130,IF(D129=3,100,IF(D129=4,90,IF(D129=5,70,IF(D129=6,60)))))))</f>
        <v>0</v>
      </c>
      <c r="H129" s="81"/>
    </row>
    <row r="130" spans="1:9" ht="18" customHeight="1" x14ac:dyDescent="0.2">
      <c r="A130" s="79">
        <v>40</v>
      </c>
      <c r="B130" s="52"/>
      <c r="C130" s="80" t="s">
        <v>87</v>
      </c>
      <c r="D130" s="54"/>
      <c r="E130" s="55" t="b">
        <f>IF(C130="FR",IF(D130=1,160,IF(D130=2,130,IF(D130=3,100,IF(D130=4,90,IF(D130=5,70,IF(D130=6,60)))))))</f>
        <v>0</v>
      </c>
      <c r="H130" s="81"/>
    </row>
    <row r="131" spans="1:9" ht="18" customHeight="1" x14ac:dyDescent="0.2">
      <c r="A131" s="79">
        <v>41</v>
      </c>
      <c r="B131" s="52"/>
      <c r="C131" s="80" t="s">
        <v>87</v>
      </c>
      <c r="D131" s="54"/>
      <c r="E131" s="55" t="b">
        <f>IF(C131="FR",IF(D131=1,160,IF(D131=2,130,IF(D131=3,100,IF(D131=4,90,IF(D131=5,70,IF(D131=6,60)))))))</f>
        <v>0</v>
      </c>
      <c r="H131" s="81"/>
    </row>
    <row r="132" spans="1:9" ht="18" customHeight="1" x14ac:dyDescent="0.2">
      <c r="A132" s="79">
        <v>42</v>
      </c>
      <c r="B132" s="52"/>
      <c r="C132" s="80" t="s">
        <v>17</v>
      </c>
      <c r="D132" s="54"/>
      <c r="E132" s="55" t="b">
        <f>IF(C132="RS",IF(D132=1,500))</f>
        <v>0</v>
      </c>
      <c r="H132" s="81"/>
    </row>
    <row r="133" spans="1:9" ht="18" customHeight="1" x14ac:dyDescent="0.2">
      <c r="A133" s="79">
        <v>43</v>
      </c>
      <c r="B133" s="52"/>
      <c r="C133" s="80" t="s">
        <v>18</v>
      </c>
      <c r="D133" s="54"/>
      <c r="E133" s="55" t="b">
        <f>IF(C133="RP",IF(D133=1,100))</f>
        <v>0</v>
      </c>
      <c r="H133" s="81"/>
    </row>
    <row r="134" spans="1:9" ht="18" customHeight="1" x14ac:dyDescent="0.2">
      <c r="A134" s="79">
        <v>44</v>
      </c>
      <c r="B134" s="52"/>
      <c r="C134" s="80" t="s">
        <v>59</v>
      </c>
      <c r="D134" s="54"/>
      <c r="E134" s="55" t="b">
        <f>IF(C134="FAI",IF(D134=1,200,IF(D134=2,160,IF(D134=3,130))))</f>
        <v>0</v>
      </c>
      <c r="H134" s="81"/>
    </row>
    <row r="135" spans="1:9" ht="18" customHeight="1" x14ac:dyDescent="0.2">
      <c r="A135" s="79">
        <v>45</v>
      </c>
      <c r="B135" s="52"/>
      <c r="C135" s="80" t="s">
        <v>59</v>
      </c>
      <c r="D135" s="54"/>
      <c r="E135" s="55" t="b">
        <f>IF(C135="FAI",IF(D135=1,200,IF(D135=2,160,IF(D135=3,130))))</f>
        <v>0</v>
      </c>
      <c r="H135" s="81"/>
    </row>
    <row r="136" spans="1:9" ht="18" customHeight="1" x14ac:dyDescent="0.2">
      <c r="A136" s="79">
        <v>46</v>
      </c>
      <c r="B136" s="52"/>
      <c r="C136" s="80" t="s">
        <v>59</v>
      </c>
      <c r="D136" s="54"/>
      <c r="E136" s="55" t="b">
        <f>IF(C136="FAI",IF(D136=1,200,IF(D136=2,160,IF(D136=3,130))))</f>
        <v>0</v>
      </c>
      <c r="H136" s="81"/>
    </row>
    <row r="137" spans="1:9" ht="18" customHeight="1" x14ac:dyDescent="0.2">
      <c r="A137" s="79">
        <v>47</v>
      </c>
      <c r="B137" s="52"/>
      <c r="C137" s="80" t="s">
        <v>60</v>
      </c>
      <c r="D137" s="54"/>
      <c r="E137" s="55" t="b">
        <f>IF(C137="PL",IF(D137=1,110,IF(D137=2,90,IF(D137=3,70))))</f>
        <v>0</v>
      </c>
      <c r="H137" s="81"/>
    </row>
    <row r="138" spans="1:9" ht="18" customHeight="1" x14ac:dyDescent="0.2">
      <c r="A138" s="79">
        <v>48</v>
      </c>
      <c r="B138" s="52"/>
      <c r="C138" s="80" t="s">
        <v>60</v>
      </c>
      <c r="D138" s="54"/>
      <c r="E138" s="55" t="b">
        <f>IF(C138="PL",IF(D138=1,110,IF(D138=2,90,IF(D138=3,70))))</f>
        <v>0</v>
      </c>
      <c r="H138" s="81"/>
    </row>
    <row r="139" spans="1:9" ht="18" customHeight="1" x14ac:dyDescent="0.2">
      <c r="A139" s="79">
        <v>49</v>
      </c>
      <c r="B139" s="52"/>
      <c r="C139" s="80" t="s">
        <v>60</v>
      </c>
      <c r="D139" s="54"/>
      <c r="E139" s="55" t="b">
        <f>IF(C139="PL",IF(D139=1,110,IF(D139=2,90,IF(D139=3,70))))</f>
        <v>0</v>
      </c>
      <c r="H139" s="81"/>
    </row>
    <row r="140" spans="1:9" ht="18" customHeight="1" x14ac:dyDescent="0.2">
      <c r="A140" s="79">
        <v>50</v>
      </c>
      <c r="B140" s="52"/>
      <c r="C140" s="80" t="s">
        <v>60</v>
      </c>
      <c r="D140" s="54"/>
      <c r="E140" s="55" t="b">
        <f>IF(C140="PL",IF(D140=1,110,IF(D140=2,90,IF(D140=3,70))))</f>
        <v>0</v>
      </c>
      <c r="H140" s="81"/>
    </row>
    <row r="141" spans="1:9" ht="24.6" customHeight="1" x14ac:dyDescent="0.2">
      <c r="A141" s="245" t="s">
        <v>15</v>
      </c>
      <c r="B141" s="246"/>
      <c r="C141" s="246"/>
      <c r="D141" s="247"/>
      <c r="E141" s="57">
        <f>SUM(E91:E140)</f>
        <v>200</v>
      </c>
      <c r="H141" s="81"/>
    </row>
    <row r="142" spans="1:9" ht="17.45" customHeight="1" x14ac:dyDescent="0.2">
      <c r="A142" s="75"/>
      <c r="B142" s="76"/>
      <c r="C142" s="77"/>
      <c r="D142" s="77"/>
      <c r="E142" s="83"/>
      <c r="H142" s="81"/>
      <c r="I142" s="82"/>
    </row>
    <row r="143" spans="1:9" ht="27.6" customHeight="1" x14ac:dyDescent="0.35">
      <c r="A143" s="243" t="s">
        <v>7</v>
      </c>
      <c r="B143" s="244"/>
      <c r="C143" s="244"/>
      <c r="D143" s="244"/>
      <c r="E143" s="244"/>
      <c r="H143" s="81"/>
      <c r="I143" s="82"/>
    </row>
    <row r="144" spans="1:9" ht="54" customHeight="1" x14ac:dyDescent="0.2">
      <c r="A144" s="66" t="s">
        <v>0</v>
      </c>
      <c r="B144" s="67" t="s">
        <v>74</v>
      </c>
      <c r="C144" s="68" t="s">
        <v>56</v>
      </c>
      <c r="D144" s="68" t="s">
        <v>3</v>
      </c>
      <c r="E144" s="68" t="s">
        <v>2</v>
      </c>
      <c r="H144" s="81"/>
      <c r="I144" s="82"/>
    </row>
    <row r="145" spans="1:5" ht="30.6" customHeight="1" x14ac:dyDescent="0.2">
      <c r="A145" s="79">
        <v>1</v>
      </c>
      <c r="B145" s="84" t="s">
        <v>88</v>
      </c>
      <c r="C145" s="58"/>
      <c r="D145" s="85" t="s">
        <v>11</v>
      </c>
      <c r="E145" s="60" t="b">
        <f>IF(D145="MP",IF(C145=1,1500))</f>
        <v>0</v>
      </c>
    </row>
    <row r="146" spans="1:5" ht="20.100000000000001" customHeight="1" x14ac:dyDescent="0.2">
      <c r="A146" s="79">
        <v>2</v>
      </c>
      <c r="B146" s="84" t="s">
        <v>8</v>
      </c>
      <c r="C146" s="58"/>
      <c r="D146" s="85" t="s">
        <v>11</v>
      </c>
      <c r="E146" s="60" t="b">
        <f>IF(D146="MP",IF(C146=1,800))</f>
        <v>0</v>
      </c>
    </row>
    <row r="147" spans="1:5" ht="20.100000000000001" customHeight="1" x14ac:dyDescent="0.2">
      <c r="A147" s="79">
        <v>3</v>
      </c>
      <c r="B147" s="84" t="s">
        <v>9</v>
      </c>
      <c r="C147" s="58"/>
      <c r="D147" s="85" t="s">
        <v>11</v>
      </c>
      <c r="E147" s="60" t="b">
        <f>IF(D147="MP",IF(C147=1,800))</f>
        <v>0</v>
      </c>
    </row>
    <row r="148" spans="1:5" ht="20.100000000000001" customHeight="1" x14ac:dyDescent="0.2">
      <c r="A148" s="79">
        <v>4</v>
      </c>
      <c r="B148" s="84" t="s">
        <v>89</v>
      </c>
      <c r="C148" s="58"/>
      <c r="D148" s="85" t="s">
        <v>11</v>
      </c>
      <c r="E148" s="60" t="b">
        <f>IF(D148="MP",IF(C148=1,800))</f>
        <v>0</v>
      </c>
    </row>
    <row r="149" spans="1:5" ht="20.100000000000001" customHeight="1" x14ac:dyDescent="0.2">
      <c r="A149" s="79">
        <v>5</v>
      </c>
      <c r="B149" s="84" t="s">
        <v>90</v>
      </c>
      <c r="C149" s="58"/>
      <c r="D149" s="85" t="s">
        <v>11</v>
      </c>
      <c r="E149" s="60" t="b">
        <f>IF(D149="MP",IF(C149=1,800))</f>
        <v>0</v>
      </c>
    </row>
    <row r="150" spans="1:5" ht="20.100000000000001" customHeight="1" x14ac:dyDescent="0.2">
      <c r="A150" s="79">
        <v>6</v>
      </c>
      <c r="B150" s="52" t="s">
        <v>63</v>
      </c>
      <c r="C150" s="61"/>
      <c r="D150" s="85">
        <v>500</v>
      </c>
      <c r="E150" s="60">
        <f>PRODUCT(C150*D150)</f>
        <v>0</v>
      </c>
    </row>
    <row r="151" spans="1:5" ht="20.100000000000001" customHeight="1" x14ac:dyDescent="0.2">
      <c r="A151" s="79">
        <v>7</v>
      </c>
      <c r="B151" s="52" t="s">
        <v>64</v>
      </c>
      <c r="C151" s="61"/>
      <c r="D151" s="85">
        <v>200</v>
      </c>
      <c r="E151" s="60">
        <f>PRODUCT(C151*D151)</f>
        <v>0</v>
      </c>
    </row>
    <row r="152" spans="1:5" ht="30.6" customHeight="1" x14ac:dyDescent="0.2">
      <c r="A152" s="79">
        <v>8</v>
      </c>
      <c r="B152" s="52" t="s">
        <v>163</v>
      </c>
      <c r="C152" s="61">
        <v>2</v>
      </c>
      <c r="D152" s="85">
        <v>200</v>
      </c>
      <c r="E152" s="60">
        <f>PRODUCT(C152*D152)</f>
        <v>400</v>
      </c>
    </row>
    <row r="153" spans="1:5" ht="20.100000000000001" customHeight="1" x14ac:dyDescent="0.2">
      <c r="A153" s="79">
        <v>9</v>
      </c>
      <c r="B153" s="52" t="s">
        <v>5</v>
      </c>
      <c r="C153" s="61"/>
      <c r="D153" s="85">
        <v>200</v>
      </c>
      <c r="E153" s="60">
        <f>PRODUCT(C153*D153)</f>
        <v>0</v>
      </c>
    </row>
    <row r="154" spans="1:5" ht="20.100000000000001" customHeight="1" x14ac:dyDescent="0.2">
      <c r="A154" s="79">
        <v>10</v>
      </c>
      <c r="B154" s="52" t="s">
        <v>41</v>
      </c>
      <c r="C154" s="61"/>
      <c r="D154" s="85">
        <v>200</v>
      </c>
      <c r="E154" s="60">
        <f>PRODUCT(C154*D154)</f>
        <v>0</v>
      </c>
    </row>
    <row r="155" spans="1:5" ht="26.45" customHeight="1" x14ac:dyDescent="0.2">
      <c r="A155" s="245" t="s">
        <v>33</v>
      </c>
      <c r="B155" s="246"/>
      <c r="C155" s="246"/>
      <c r="D155" s="247"/>
      <c r="E155" s="62">
        <f>SUM(E145:E154)</f>
        <v>400</v>
      </c>
    </row>
    <row r="156" spans="1:5" ht="14.45" customHeight="1" x14ac:dyDescent="0.2"/>
    <row r="157" spans="1:5" ht="25.7" customHeight="1" x14ac:dyDescent="0.35">
      <c r="A157" s="240" t="s">
        <v>29</v>
      </c>
      <c r="B157" s="248"/>
      <c r="C157" s="248"/>
      <c r="D157" s="248"/>
      <c r="E157" s="249"/>
    </row>
    <row r="158" spans="1:5" ht="36" customHeight="1" x14ac:dyDescent="0.2">
      <c r="A158" s="66" t="s">
        <v>0</v>
      </c>
      <c r="B158" s="86" t="s">
        <v>30</v>
      </c>
      <c r="C158" s="69" t="s">
        <v>31</v>
      </c>
      <c r="D158" s="68" t="s">
        <v>91</v>
      </c>
      <c r="E158" s="68" t="s">
        <v>2</v>
      </c>
    </row>
    <row r="159" spans="1:5" ht="34.35" customHeight="1" x14ac:dyDescent="0.2">
      <c r="A159" s="79">
        <v>1</v>
      </c>
      <c r="B159" s="84" t="s">
        <v>92</v>
      </c>
      <c r="C159" s="54">
        <v>4</v>
      </c>
      <c r="D159" s="80">
        <v>20</v>
      </c>
      <c r="E159" s="60">
        <f>PRODUCT(C159*D159)</f>
        <v>80</v>
      </c>
    </row>
    <row r="160" spans="1:5" ht="23.45" customHeight="1" x14ac:dyDescent="0.2">
      <c r="A160" s="245" t="s">
        <v>34</v>
      </c>
      <c r="B160" s="246"/>
      <c r="C160" s="246"/>
      <c r="D160" s="247"/>
      <c r="E160" s="62">
        <f>SUM(E159:E159)</f>
        <v>80</v>
      </c>
    </row>
    <row r="161" spans="1:7" ht="23.45" customHeight="1" x14ac:dyDescent="0.2">
      <c r="A161" s="102">
        <v>2</v>
      </c>
      <c r="B161" s="235" t="s">
        <v>93</v>
      </c>
      <c r="C161" s="235"/>
      <c r="D161" s="235"/>
      <c r="E161" s="236"/>
    </row>
    <row r="162" spans="1:7" ht="27.6" customHeight="1" x14ac:dyDescent="0.2">
      <c r="A162" s="103">
        <v>3</v>
      </c>
      <c r="B162" s="235" t="s">
        <v>94</v>
      </c>
      <c r="C162" s="235"/>
      <c r="D162" s="235"/>
      <c r="E162" s="236"/>
      <c r="G162" s="46" t="s">
        <v>32</v>
      </c>
    </row>
    <row r="163" spans="1:7" ht="19.350000000000001" customHeight="1" x14ac:dyDescent="0.2"/>
    <row r="164" spans="1:7" ht="33.6" customHeight="1" x14ac:dyDescent="0.2">
      <c r="A164" s="237" t="s">
        <v>58</v>
      </c>
      <c r="B164" s="238"/>
      <c r="C164" s="238"/>
      <c r="D164" s="239"/>
      <c r="E164" s="111">
        <f>SUM(E63+E74+E87+E141+E155+E160)</f>
        <v>1860</v>
      </c>
    </row>
    <row r="165" spans="1:7" ht="20.100000000000001" customHeight="1" x14ac:dyDescent="0.2"/>
    <row r="166" spans="1:7" ht="15" x14ac:dyDescent="0.2">
      <c r="C166" s="87" t="s">
        <v>57</v>
      </c>
    </row>
  </sheetData>
  <sheetProtection algorithmName="SHA-512" hashValue="EueXQyRut3Umq7WZx/aeTgOjBkh/PSK0kjRwpsgSm+jvGhmjmbuU6cC+ErWhnfI0F43Q65c+xRM0fxMLR5uVqA==" saltValue="abqmvdYPvWof/kmrDqePKQ==" spinCount="100000" sheet="1"/>
  <mergeCells count="19">
    <mergeCell ref="A8:E9"/>
    <mergeCell ref="C1:E6"/>
    <mergeCell ref="A11:E11"/>
    <mergeCell ref="A76:E76"/>
    <mergeCell ref="A13:E13"/>
    <mergeCell ref="A63:D63"/>
    <mergeCell ref="A65:E65"/>
    <mergeCell ref="A74:D74"/>
    <mergeCell ref="B161:E161"/>
    <mergeCell ref="A164:D164"/>
    <mergeCell ref="A78:E78"/>
    <mergeCell ref="A143:E143"/>
    <mergeCell ref="A155:D155"/>
    <mergeCell ref="A89:E89"/>
    <mergeCell ref="A87:D87"/>
    <mergeCell ref="A141:D141"/>
    <mergeCell ref="A157:E157"/>
    <mergeCell ref="A160:D160"/>
    <mergeCell ref="B162:E162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10537-2A9F-437C-A629-DB4596CD697D}">
  <dimension ref="A1:I166"/>
  <sheetViews>
    <sheetView workbookViewId="0">
      <selection activeCell="A65" sqref="A65:E65"/>
    </sheetView>
  </sheetViews>
  <sheetFormatPr defaultColWidth="8.85546875" defaultRowHeight="12.75" x14ac:dyDescent="0.2"/>
  <cols>
    <col min="1" max="1" width="6.85546875" style="46" customWidth="1"/>
    <col min="2" max="2" width="75.28515625" style="46" customWidth="1"/>
    <col min="3" max="3" width="18.5703125" style="46" customWidth="1"/>
    <col min="4" max="4" width="14.7109375" style="46" customWidth="1"/>
    <col min="5" max="5" width="20.140625" style="46" customWidth="1"/>
    <col min="6" max="16384" width="8.85546875" style="46"/>
  </cols>
  <sheetData>
    <row r="1" spans="1:5" ht="13.15" customHeight="1" x14ac:dyDescent="0.2">
      <c r="C1" s="253" t="s">
        <v>189</v>
      </c>
      <c r="D1" s="254"/>
      <c r="E1" s="255"/>
    </row>
    <row r="2" spans="1:5" ht="13.15" customHeight="1" x14ac:dyDescent="0.2">
      <c r="C2" s="256"/>
      <c r="D2" s="257"/>
      <c r="E2" s="258"/>
    </row>
    <row r="3" spans="1:5" ht="13.15" customHeight="1" x14ac:dyDescent="0.2">
      <c r="C3" s="256"/>
      <c r="D3" s="257"/>
      <c r="E3" s="258"/>
    </row>
    <row r="4" spans="1:5" ht="13.15" customHeight="1" x14ac:dyDescent="0.2">
      <c r="C4" s="256"/>
      <c r="D4" s="257"/>
      <c r="E4" s="258"/>
    </row>
    <row r="5" spans="1:5" ht="13.15" customHeight="1" x14ac:dyDescent="0.2">
      <c r="C5" s="256"/>
      <c r="D5" s="257"/>
      <c r="E5" s="258"/>
    </row>
    <row r="6" spans="1:5" ht="13.15" customHeight="1" x14ac:dyDescent="0.2">
      <c r="C6" s="259"/>
      <c r="D6" s="260"/>
      <c r="E6" s="261"/>
    </row>
    <row r="8" spans="1:5" x14ac:dyDescent="0.2">
      <c r="A8" s="252" t="s">
        <v>138</v>
      </c>
      <c r="B8" s="252"/>
      <c r="C8" s="252"/>
      <c r="D8" s="252"/>
      <c r="E8" s="252"/>
    </row>
    <row r="9" spans="1:5" ht="15.6" customHeight="1" x14ac:dyDescent="0.2">
      <c r="A9" s="252"/>
      <c r="B9" s="252"/>
      <c r="C9" s="252"/>
      <c r="D9" s="252"/>
      <c r="E9" s="252"/>
    </row>
    <row r="10" spans="1:5" ht="15.6" customHeight="1" x14ac:dyDescent="0.2">
      <c r="A10" s="47"/>
      <c r="B10" s="47"/>
      <c r="C10" s="47"/>
      <c r="D10" s="47"/>
      <c r="E10" s="47"/>
    </row>
    <row r="11" spans="1:5" ht="33.6" customHeight="1" x14ac:dyDescent="0.2">
      <c r="A11" s="262" t="s">
        <v>36</v>
      </c>
      <c r="B11" s="263"/>
      <c r="C11" s="263"/>
      <c r="D11" s="263"/>
      <c r="E11" s="263"/>
    </row>
    <row r="12" spans="1:5" ht="19.899999999999999" customHeight="1" x14ac:dyDescent="0.2">
      <c r="A12" s="47"/>
      <c r="B12" s="47"/>
      <c r="C12" s="47"/>
      <c r="D12" s="47"/>
      <c r="E12" s="47"/>
    </row>
    <row r="13" spans="1:5" ht="25.9" customHeight="1" x14ac:dyDescent="0.35">
      <c r="A13" s="266" t="s">
        <v>23</v>
      </c>
      <c r="B13" s="267"/>
      <c r="C13" s="267"/>
      <c r="D13" s="267"/>
      <c r="E13" s="268"/>
    </row>
    <row r="14" spans="1:5" ht="36.6" customHeight="1" x14ac:dyDescent="0.2">
      <c r="A14" s="48" t="s">
        <v>0</v>
      </c>
      <c r="B14" s="49" t="s">
        <v>68</v>
      </c>
      <c r="C14" s="50" t="s">
        <v>13</v>
      </c>
      <c r="D14" s="50" t="s">
        <v>35</v>
      </c>
      <c r="E14" s="50" t="s">
        <v>2</v>
      </c>
    </row>
    <row r="15" spans="1:5" ht="18" customHeight="1" x14ac:dyDescent="0.2">
      <c r="A15" s="51">
        <v>1</v>
      </c>
      <c r="B15" s="52" t="s">
        <v>188</v>
      </c>
      <c r="C15" s="53" t="s">
        <v>24</v>
      </c>
      <c r="D15" s="54">
        <v>5</v>
      </c>
      <c r="E15" s="55">
        <f>IF(C15="M",IF(D15=1,1500,IF(D15=2,1170,IF(D15=3,1000,IF(D15=4,830,IF(D15=5,670,IF(D15=6,500)))))))</f>
        <v>670</v>
      </c>
    </row>
    <row r="16" spans="1:5" ht="18" customHeight="1" x14ac:dyDescent="0.2">
      <c r="A16" s="51">
        <v>2</v>
      </c>
      <c r="B16" s="52" t="s">
        <v>187</v>
      </c>
      <c r="C16" s="53" t="s">
        <v>24</v>
      </c>
      <c r="D16" s="54">
        <v>2</v>
      </c>
      <c r="E16" s="55">
        <f>IF(C16="M",IF(D16=1,1500,IF(D16=2,1170,IF(D16=3,1000,IF(D16=4,830,IF(D16=5,670,IF(D16=6,500)))))))</f>
        <v>1170</v>
      </c>
    </row>
    <row r="17" spans="1:5" ht="18" customHeight="1" x14ac:dyDescent="0.2">
      <c r="A17" s="51">
        <v>3</v>
      </c>
      <c r="B17" s="52"/>
      <c r="C17" s="53" t="s">
        <v>24</v>
      </c>
      <c r="D17" s="54"/>
      <c r="E17" s="55" t="b">
        <f>IF(C17="M",IF(D17=1,1500,IF(D17=2,1170,IF(D17=3,1000,IF(D17=4,830,IF(D17=5,670,IF(D17=6,500)))))))</f>
        <v>0</v>
      </c>
    </row>
    <row r="18" spans="1:5" ht="18" customHeight="1" x14ac:dyDescent="0.2">
      <c r="A18" s="51">
        <v>4</v>
      </c>
      <c r="B18" s="52"/>
      <c r="C18" s="53" t="s">
        <v>24</v>
      </c>
      <c r="D18" s="54"/>
      <c r="E18" s="55" t="b">
        <f>IF(C18="M",IF(D18=1,1500,IF(D18=2,1170,IF(D18=3,1000,IF(D18=4,830,IF(D18=5,670,IF(D18=6,500)))))))</f>
        <v>0</v>
      </c>
    </row>
    <row r="19" spans="1:5" ht="18" customHeight="1" x14ac:dyDescent="0.2">
      <c r="A19" s="51">
        <v>5</v>
      </c>
      <c r="B19" s="52"/>
      <c r="C19" s="53" t="s">
        <v>40</v>
      </c>
      <c r="D19" s="54"/>
      <c r="E19" s="55">
        <f>IF(C19="Md",IF(D19=1,500,IF(D19=2,390,IF(D19=3,333,))))</f>
        <v>0</v>
      </c>
    </row>
    <row r="20" spans="1:5" ht="18" customHeight="1" x14ac:dyDescent="0.2">
      <c r="A20" s="51">
        <v>6</v>
      </c>
      <c r="B20" s="52"/>
      <c r="C20" s="53" t="s">
        <v>40</v>
      </c>
      <c r="D20" s="54"/>
      <c r="E20" s="55">
        <f>IF(C20="Md",IF(D20=1,500,IF(D20=2,390,IF(D20=3,333,))))</f>
        <v>0</v>
      </c>
    </row>
    <row r="21" spans="1:5" ht="18" customHeight="1" x14ac:dyDescent="0.2">
      <c r="A21" s="56">
        <v>7</v>
      </c>
      <c r="B21" s="52"/>
      <c r="C21" s="53" t="s">
        <v>40</v>
      </c>
      <c r="D21" s="54"/>
      <c r="E21" s="55">
        <f>IF(C21="Md",IF(D21=1,500,IF(D21=2,390,IF(D21=3,333,))))</f>
        <v>0</v>
      </c>
    </row>
    <row r="22" spans="1:5" ht="18" customHeight="1" x14ac:dyDescent="0.2">
      <c r="A22" s="51">
        <v>8</v>
      </c>
      <c r="B22" s="52"/>
      <c r="C22" s="53" t="s">
        <v>40</v>
      </c>
      <c r="D22" s="54"/>
      <c r="E22" s="55">
        <f>IF(C22="Md",IF(D22=1,500,IF(D22=2,390,IF(D22=3,333,))))</f>
        <v>0</v>
      </c>
    </row>
    <row r="23" spans="1:5" ht="18" customHeight="1" x14ac:dyDescent="0.2">
      <c r="A23" s="56">
        <v>9</v>
      </c>
      <c r="B23" s="52"/>
      <c r="C23" s="53" t="s">
        <v>40</v>
      </c>
      <c r="D23" s="54"/>
      <c r="E23" s="55">
        <f>IF(C23="Md",IF(D23=1,500,IF(D23=2,390,IF(D23=3,333,))))</f>
        <v>0</v>
      </c>
    </row>
    <row r="24" spans="1:5" ht="18" customHeight="1" x14ac:dyDescent="0.2">
      <c r="A24" s="51">
        <v>10</v>
      </c>
      <c r="B24" s="52" t="s">
        <v>186</v>
      </c>
      <c r="C24" s="53" t="s">
        <v>11</v>
      </c>
      <c r="D24" s="54">
        <v>3</v>
      </c>
      <c r="E24" s="55">
        <f t="shared" ref="E24:E43" si="0">IF(C24="MP",IF(D24=1,300,IF(D24=2,230,IF(D24=3,200,IF(D24=4,170,IF(D24=5,135,IF(D24=6,100)))))))</f>
        <v>200</v>
      </c>
    </row>
    <row r="25" spans="1:5" ht="18" customHeight="1" x14ac:dyDescent="0.2">
      <c r="A25" s="56">
        <v>11</v>
      </c>
      <c r="B25" s="52" t="s">
        <v>185</v>
      </c>
      <c r="C25" s="53" t="s">
        <v>11</v>
      </c>
      <c r="D25" s="54">
        <v>5</v>
      </c>
      <c r="E25" s="55">
        <f t="shared" si="0"/>
        <v>135</v>
      </c>
    </row>
    <row r="26" spans="1:5" ht="18" customHeight="1" x14ac:dyDescent="0.2">
      <c r="A26" s="51">
        <v>12</v>
      </c>
      <c r="B26" s="52" t="s">
        <v>184</v>
      </c>
      <c r="C26" s="53" t="s">
        <v>11</v>
      </c>
      <c r="D26" s="54">
        <v>2</v>
      </c>
      <c r="E26" s="55">
        <f t="shared" si="0"/>
        <v>230</v>
      </c>
    </row>
    <row r="27" spans="1:5" ht="18" customHeight="1" x14ac:dyDescent="0.2">
      <c r="A27" s="56">
        <v>13</v>
      </c>
      <c r="B27" s="52" t="s">
        <v>183</v>
      </c>
      <c r="C27" s="53" t="s">
        <v>11</v>
      </c>
      <c r="D27" s="54">
        <v>3</v>
      </c>
      <c r="E27" s="55">
        <f t="shared" si="0"/>
        <v>200</v>
      </c>
    </row>
    <row r="28" spans="1:5" ht="18" customHeight="1" x14ac:dyDescent="0.2">
      <c r="A28" s="51">
        <v>14</v>
      </c>
      <c r="B28" s="52" t="s">
        <v>182</v>
      </c>
      <c r="C28" s="53" t="s">
        <v>11</v>
      </c>
      <c r="D28" s="54">
        <v>4</v>
      </c>
      <c r="E28" s="55">
        <f t="shared" si="0"/>
        <v>170</v>
      </c>
    </row>
    <row r="29" spans="1:5" ht="18" customHeight="1" x14ac:dyDescent="0.2">
      <c r="A29" s="56">
        <v>15</v>
      </c>
      <c r="B29" s="52" t="s">
        <v>181</v>
      </c>
      <c r="C29" s="53" t="s">
        <v>11</v>
      </c>
      <c r="D29" s="54">
        <v>5</v>
      </c>
      <c r="E29" s="55">
        <f t="shared" si="0"/>
        <v>135</v>
      </c>
    </row>
    <row r="30" spans="1:5" ht="18" customHeight="1" x14ac:dyDescent="0.2">
      <c r="A30" s="51">
        <v>16</v>
      </c>
      <c r="B30" s="52" t="s">
        <v>180</v>
      </c>
      <c r="C30" s="53" t="s">
        <v>11</v>
      </c>
      <c r="D30" s="54">
        <v>6</v>
      </c>
      <c r="E30" s="55">
        <f t="shared" si="0"/>
        <v>100</v>
      </c>
    </row>
    <row r="31" spans="1:5" ht="18" customHeight="1" x14ac:dyDescent="0.2">
      <c r="A31" s="56">
        <v>17</v>
      </c>
      <c r="B31" s="52" t="s">
        <v>179</v>
      </c>
      <c r="C31" s="53" t="s">
        <v>11</v>
      </c>
      <c r="D31" s="54">
        <v>5</v>
      </c>
      <c r="E31" s="55">
        <f t="shared" si="0"/>
        <v>135</v>
      </c>
    </row>
    <row r="32" spans="1:5" ht="18" customHeight="1" x14ac:dyDescent="0.2">
      <c r="A32" s="51">
        <v>18</v>
      </c>
      <c r="B32" s="52" t="s">
        <v>178</v>
      </c>
      <c r="C32" s="53" t="s">
        <v>11</v>
      </c>
      <c r="D32" s="54">
        <v>4</v>
      </c>
      <c r="E32" s="55">
        <f t="shared" si="0"/>
        <v>170</v>
      </c>
    </row>
    <row r="33" spans="1:5" ht="18" customHeight="1" x14ac:dyDescent="0.2">
      <c r="A33" s="56">
        <v>19</v>
      </c>
      <c r="B33" s="52" t="s">
        <v>177</v>
      </c>
      <c r="C33" s="53" t="s">
        <v>11</v>
      </c>
      <c r="D33" s="54">
        <v>2</v>
      </c>
      <c r="E33" s="55">
        <f t="shared" si="0"/>
        <v>230</v>
      </c>
    </row>
    <row r="34" spans="1:5" ht="18" customHeight="1" x14ac:dyDescent="0.2">
      <c r="A34" s="51">
        <v>20</v>
      </c>
      <c r="B34" s="52"/>
      <c r="C34" s="53" t="s">
        <v>11</v>
      </c>
      <c r="D34" s="54"/>
      <c r="E34" s="55" t="b">
        <f t="shared" si="0"/>
        <v>0</v>
      </c>
    </row>
    <row r="35" spans="1:5" ht="18" customHeight="1" x14ac:dyDescent="0.2">
      <c r="A35" s="56">
        <v>21</v>
      </c>
      <c r="B35" s="52"/>
      <c r="C35" s="53" t="s">
        <v>11</v>
      </c>
      <c r="D35" s="54"/>
      <c r="E35" s="55" t="b">
        <f t="shared" si="0"/>
        <v>0</v>
      </c>
    </row>
    <row r="36" spans="1:5" ht="18" customHeight="1" x14ac:dyDescent="0.2">
      <c r="A36" s="51">
        <v>22</v>
      </c>
      <c r="B36" s="52"/>
      <c r="C36" s="53" t="s">
        <v>11</v>
      </c>
      <c r="D36" s="54"/>
      <c r="E36" s="55" t="b">
        <f t="shared" si="0"/>
        <v>0</v>
      </c>
    </row>
    <row r="37" spans="1:5" ht="18" customHeight="1" x14ac:dyDescent="0.2">
      <c r="A37" s="56">
        <v>23</v>
      </c>
      <c r="B37" s="52"/>
      <c r="C37" s="53" t="s">
        <v>11</v>
      </c>
      <c r="D37" s="54"/>
      <c r="E37" s="55" t="b">
        <f t="shared" si="0"/>
        <v>0</v>
      </c>
    </row>
    <row r="38" spans="1:5" ht="18" customHeight="1" x14ac:dyDescent="0.2">
      <c r="A38" s="51">
        <v>24</v>
      </c>
      <c r="B38" s="52"/>
      <c r="C38" s="53" t="s">
        <v>11</v>
      </c>
      <c r="D38" s="54"/>
      <c r="E38" s="55" t="b">
        <f t="shared" si="0"/>
        <v>0</v>
      </c>
    </row>
    <row r="39" spans="1:5" ht="18" customHeight="1" x14ac:dyDescent="0.2">
      <c r="A39" s="56">
        <v>25</v>
      </c>
      <c r="B39" s="52"/>
      <c r="C39" s="53" t="s">
        <v>11</v>
      </c>
      <c r="D39" s="54"/>
      <c r="E39" s="55" t="b">
        <f t="shared" si="0"/>
        <v>0</v>
      </c>
    </row>
    <row r="40" spans="1:5" ht="18" customHeight="1" x14ac:dyDescent="0.2">
      <c r="A40" s="51">
        <v>26</v>
      </c>
      <c r="B40" s="52"/>
      <c r="C40" s="53" t="s">
        <v>11</v>
      </c>
      <c r="D40" s="54"/>
      <c r="E40" s="55" t="b">
        <f t="shared" si="0"/>
        <v>0</v>
      </c>
    </row>
    <row r="41" spans="1:5" ht="18" customHeight="1" x14ac:dyDescent="0.2">
      <c r="A41" s="56">
        <v>27</v>
      </c>
      <c r="B41" s="52"/>
      <c r="C41" s="53" t="s">
        <v>11</v>
      </c>
      <c r="D41" s="54"/>
      <c r="E41" s="55" t="b">
        <f t="shared" si="0"/>
        <v>0</v>
      </c>
    </row>
    <row r="42" spans="1:5" ht="18" customHeight="1" x14ac:dyDescent="0.2">
      <c r="A42" s="51">
        <v>28</v>
      </c>
      <c r="B42" s="52"/>
      <c r="C42" s="53" t="s">
        <v>11</v>
      </c>
      <c r="D42" s="54"/>
      <c r="E42" s="55" t="b">
        <f t="shared" si="0"/>
        <v>0</v>
      </c>
    </row>
    <row r="43" spans="1:5" ht="18" customHeight="1" x14ac:dyDescent="0.2">
      <c r="A43" s="56">
        <v>29</v>
      </c>
      <c r="B43" s="52"/>
      <c r="C43" s="53" t="s">
        <v>11</v>
      </c>
      <c r="D43" s="54"/>
      <c r="E43" s="55" t="b">
        <f t="shared" si="0"/>
        <v>0</v>
      </c>
    </row>
    <row r="44" spans="1:5" ht="18" customHeight="1" x14ac:dyDescent="0.2">
      <c r="A44" s="51">
        <v>30</v>
      </c>
      <c r="B44" s="52" t="s">
        <v>176</v>
      </c>
      <c r="C44" s="53" t="s">
        <v>12</v>
      </c>
      <c r="D44" s="54">
        <v>5</v>
      </c>
      <c r="E44" s="55">
        <f t="shared" ref="E44:E58" si="1">IF(C44="PP",IF(D44=1,300,IF(D44=2,230,IF(D44=3,200,IF(D44=4,170,IF(D44=5,135,IF(D44=6,100)))))))</f>
        <v>135</v>
      </c>
    </row>
    <row r="45" spans="1:5" ht="18" customHeight="1" x14ac:dyDescent="0.2">
      <c r="A45" s="56">
        <v>31</v>
      </c>
      <c r="B45" s="52" t="s">
        <v>175</v>
      </c>
      <c r="C45" s="53" t="s">
        <v>12</v>
      </c>
      <c r="D45" s="54">
        <v>2</v>
      </c>
      <c r="E45" s="55">
        <f t="shared" si="1"/>
        <v>230</v>
      </c>
    </row>
    <row r="46" spans="1:5" ht="18" customHeight="1" x14ac:dyDescent="0.2">
      <c r="A46" s="51">
        <v>32</v>
      </c>
      <c r="B46" s="52"/>
      <c r="C46" s="53" t="s">
        <v>12</v>
      </c>
      <c r="D46" s="54"/>
      <c r="E46" s="55" t="b">
        <f t="shared" si="1"/>
        <v>0</v>
      </c>
    </row>
    <row r="47" spans="1:5" ht="18" customHeight="1" x14ac:dyDescent="0.2">
      <c r="A47" s="56">
        <v>33</v>
      </c>
      <c r="B47" s="52"/>
      <c r="C47" s="53" t="s">
        <v>12</v>
      </c>
      <c r="D47" s="54"/>
      <c r="E47" s="55" t="b">
        <f t="shared" si="1"/>
        <v>0</v>
      </c>
    </row>
    <row r="48" spans="1:5" ht="18" customHeight="1" x14ac:dyDescent="0.2">
      <c r="A48" s="51">
        <v>34</v>
      </c>
      <c r="B48" s="52"/>
      <c r="C48" s="53" t="s">
        <v>12</v>
      </c>
      <c r="D48" s="54"/>
      <c r="E48" s="55" t="b">
        <f t="shared" si="1"/>
        <v>0</v>
      </c>
    </row>
    <row r="49" spans="1:5" ht="18" customHeight="1" x14ac:dyDescent="0.2">
      <c r="A49" s="56">
        <v>35</v>
      </c>
      <c r="B49" s="52"/>
      <c r="C49" s="53" t="s">
        <v>12</v>
      </c>
      <c r="D49" s="54"/>
      <c r="E49" s="55" t="b">
        <f t="shared" si="1"/>
        <v>0</v>
      </c>
    </row>
    <row r="50" spans="1:5" ht="18" customHeight="1" x14ac:dyDescent="0.2">
      <c r="A50" s="51">
        <v>36</v>
      </c>
      <c r="B50" s="52"/>
      <c r="C50" s="53" t="s">
        <v>12</v>
      </c>
      <c r="D50" s="54"/>
      <c r="E50" s="55" t="b">
        <f t="shared" si="1"/>
        <v>0</v>
      </c>
    </row>
    <row r="51" spans="1:5" ht="18" customHeight="1" x14ac:dyDescent="0.2">
      <c r="A51" s="56">
        <v>37</v>
      </c>
      <c r="B51" s="52"/>
      <c r="C51" s="53" t="s">
        <v>12</v>
      </c>
      <c r="D51" s="54"/>
      <c r="E51" s="55" t="b">
        <f t="shared" si="1"/>
        <v>0</v>
      </c>
    </row>
    <row r="52" spans="1:5" ht="18" customHeight="1" x14ac:dyDescent="0.2">
      <c r="A52" s="51">
        <v>38</v>
      </c>
      <c r="B52" s="52"/>
      <c r="C52" s="53" t="s">
        <v>12</v>
      </c>
      <c r="D52" s="54"/>
      <c r="E52" s="55" t="b">
        <f t="shared" si="1"/>
        <v>0</v>
      </c>
    </row>
    <row r="53" spans="1:5" ht="18" customHeight="1" x14ac:dyDescent="0.2">
      <c r="A53" s="56">
        <v>39</v>
      </c>
      <c r="B53" s="52"/>
      <c r="C53" s="53" t="s">
        <v>12</v>
      </c>
      <c r="D53" s="54"/>
      <c r="E53" s="55" t="b">
        <f t="shared" si="1"/>
        <v>0</v>
      </c>
    </row>
    <row r="54" spans="1:5" ht="18" customHeight="1" x14ac:dyDescent="0.2">
      <c r="A54" s="51">
        <v>40</v>
      </c>
      <c r="B54" s="52"/>
      <c r="C54" s="53" t="s">
        <v>12</v>
      </c>
      <c r="D54" s="54"/>
      <c r="E54" s="55" t="b">
        <f t="shared" si="1"/>
        <v>0</v>
      </c>
    </row>
    <row r="55" spans="1:5" ht="18" customHeight="1" x14ac:dyDescent="0.2">
      <c r="A55" s="56">
        <v>41</v>
      </c>
      <c r="B55" s="52"/>
      <c r="C55" s="53" t="s">
        <v>12</v>
      </c>
      <c r="D55" s="54"/>
      <c r="E55" s="55" t="b">
        <f t="shared" si="1"/>
        <v>0</v>
      </c>
    </row>
    <row r="56" spans="1:5" ht="18" customHeight="1" x14ac:dyDescent="0.2">
      <c r="A56" s="51">
        <v>42</v>
      </c>
      <c r="B56" s="52"/>
      <c r="C56" s="53" t="s">
        <v>12</v>
      </c>
      <c r="D56" s="54"/>
      <c r="E56" s="55" t="b">
        <f t="shared" si="1"/>
        <v>0</v>
      </c>
    </row>
    <row r="57" spans="1:5" ht="18" customHeight="1" x14ac:dyDescent="0.2">
      <c r="A57" s="56">
        <v>43</v>
      </c>
      <c r="B57" s="52"/>
      <c r="C57" s="53" t="s">
        <v>12</v>
      </c>
      <c r="D57" s="54"/>
      <c r="E57" s="55" t="b">
        <f t="shared" si="1"/>
        <v>0</v>
      </c>
    </row>
    <row r="58" spans="1:5" ht="18" customHeight="1" x14ac:dyDescent="0.2">
      <c r="A58" s="51">
        <v>44</v>
      </c>
      <c r="B58" s="52"/>
      <c r="C58" s="53" t="s">
        <v>12</v>
      </c>
      <c r="D58" s="54"/>
      <c r="E58" s="55" t="b">
        <f t="shared" si="1"/>
        <v>0</v>
      </c>
    </row>
    <row r="59" spans="1:5" ht="18" customHeight="1" x14ac:dyDescent="0.2">
      <c r="A59" s="56">
        <v>45</v>
      </c>
      <c r="B59" s="52"/>
      <c r="C59" s="53" t="s">
        <v>17</v>
      </c>
      <c r="D59" s="54"/>
      <c r="E59" s="55" t="b">
        <f>IF(C59="RS",IF(D59=1,1000))</f>
        <v>0</v>
      </c>
    </row>
    <row r="60" spans="1:5" ht="18" customHeight="1" x14ac:dyDescent="0.2">
      <c r="A60" s="51">
        <v>46</v>
      </c>
      <c r="B60" s="52"/>
      <c r="C60" s="53" t="s">
        <v>17</v>
      </c>
      <c r="D60" s="54"/>
      <c r="E60" s="55" t="b">
        <f>IF(C60="RS",IF(D60=1,1000))</f>
        <v>0</v>
      </c>
    </row>
    <row r="61" spans="1:5" ht="18" customHeight="1" x14ac:dyDescent="0.2">
      <c r="A61" s="56">
        <v>47</v>
      </c>
      <c r="B61" s="52"/>
      <c r="C61" s="53" t="s">
        <v>18</v>
      </c>
      <c r="D61" s="54"/>
      <c r="E61" s="55" t="b">
        <f>IF(C61="RP",IF(D61=1,200))</f>
        <v>0</v>
      </c>
    </row>
    <row r="62" spans="1:5" ht="18" customHeight="1" x14ac:dyDescent="0.2">
      <c r="A62" s="51">
        <v>48</v>
      </c>
      <c r="B62" s="52"/>
      <c r="C62" s="53" t="s">
        <v>18</v>
      </c>
      <c r="D62" s="54"/>
      <c r="E62" s="55" t="b">
        <f>IF(C62="RP",IF(D62=1,200))</f>
        <v>0</v>
      </c>
    </row>
    <row r="63" spans="1:5" ht="24.6" customHeight="1" x14ac:dyDescent="0.2">
      <c r="A63" s="269" t="s">
        <v>20</v>
      </c>
      <c r="B63" s="270"/>
      <c r="C63" s="270"/>
      <c r="D63" s="271"/>
      <c r="E63" s="57">
        <f>SUM(E15:E62)</f>
        <v>3910</v>
      </c>
    </row>
    <row r="64" spans="1:5" ht="20.45" customHeight="1" x14ac:dyDescent="0.2">
      <c r="A64" s="47"/>
      <c r="B64" s="47"/>
      <c r="C64" s="47"/>
      <c r="D64" s="47"/>
      <c r="E64" s="47"/>
    </row>
    <row r="65" spans="1:5" ht="25.15" customHeight="1" x14ac:dyDescent="0.35">
      <c r="A65" s="272" t="s">
        <v>21</v>
      </c>
      <c r="B65" s="273"/>
      <c r="C65" s="273"/>
      <c r="D65" s="273"/>
      <c r="E65" s="273"/>
    </row>
    <row r="66" spans="1:5" ht="53.45" customHeight="1" x14ac:dyDescent="0.2">
      <c r="A66" s="48" t="s">
        <v>0</v>
      </c>
      <c r="B66" s="49" t="s">
        <v>69</v>
      </c>
      <c r="C66" s="50" t="s">
        <v>55</v>
      </c>
      <c r="D66" s="50" t="s">
        <v>3</v>
      </c>
      <c r="E66" s="50" t="s">
        <v>2</v>
      </c>
    </row>
    <row r="67" spans="1:5" ht="19.899999999999999" customHeight="1" x14ac:dyDescent="0.2">
      <c r="A67" s="51">
        <v>1</v>
      </c>
      <c r="B67" s="52" t="s">
        <v>25</v>
      </c>
      <c r="C67" s="58"/>
      <c r="D67" s="59" t="s">
        <v>24</v>
      </c>
      <c r="E67" s="60" t="b">
        <f>IF(D67="M",IF(C67=1,3000))</f>
        <v>0</v>
      </c>
    </row>
    <row r="68" spans="1:5" ht="19.899999999999999" customHeight="1" x14ac:dyDescent="0.2">
      <c r="A68" s="51">
        <v>2</v>
      </c>
      <c r="B68" s="52" t="s">
        <v>26</v>
      </c>
      <c r="C68" s="58"/>
      <c r="D68" s="59" t="s">
        <v>24</v>
      </c>
      <c r="E68" s="60" t="b">
        <f>IF(D68="M",IF(C68=1,2500))</f>
        <v>0</v>
      </c>
    </row>
    <row r="69" spans="1:5" ht="19.899999999999999" customHeight="1" x14ac:dyDescent="0.2">
      <c r="A69" s="51">
        <v>3</v>
      </c>
      <c r="B69" s="52" t="s">
        <v>101</v>
      </c>
      <c r="C69" s="61">
        <v>1</v>
      </c>
      <c r="D69" s="59">
        <v>1500</v>
      </c>
      <c r="E69" s="60">
        <f>PRODUCT(C69*D69)</f>
        <v>1500</v>
      </c>
    </row>
    <row r="70" spans="1:5" ht="19.899999999999999" customHeight="1" x14ac:dyDescent="0.2">
      <c r="A70" s="51">
        <v>4</v>
      </c>
      <c r="B70" s="52" t="s">
        <v>174</v>
      </c>
      <c r="C70" s="61">
        <v>1</v>
      </c>
      <c r="D70" s="59">
        <v>1000</v>
      </c>
      <c r="E70" s="60">
        <f>PRODUCT(C70*D70)</f>
        <v>1000</v>
      </c>
    </row>
    <row r="71" spans="1:5" ht="19.899999999999999" customHeight="1" x14ac:dyDescent="0.2">
      <c r="A71" s="51">
        <v>5</v>
      </c>
      <c r="B71" s="52" t="s">
        <v>140</v>
      </c>
      <c r="C71" s="61"/>
      <c r="D71" s="59">
        <v>500</v>
      </c>
      <c r="E71" s="60">
        <f>PRODUCT(C71*D71)</f>
        <v>0</v>
      </c>
    </row>
    <row r="72" spans="1:5" ht="32.25" customHeight="1" x14ac:dyDescent="0.2">
      <c r="A72" s="51">
        <v>6</v>
      </c>
      <c r="B72" s="52" t="s">
        <v>737</v>
      </c>
      <c r="C72" s="61">
        <v>2</v>
      </c>
      <c r="D72" s="59">
        <v>300</v>
      </c>
      <c r="E72" s="60">
        <f>PRODUCT(C72*D72)</f>
        <v>600</v>
      </c>
    </row>
    <row r="73" spans="1:5" ht="33.6" customHeight="1" x14ac:dyDescent="0.2">
      <c r="A73" s="51">
        <v>7</v>
      </c>
      <c r="B73" s="52" t="s">
        <v>28</v>
      </c>
      <c r="C73" s="61"/>
      <c r="D73" s="59">
        <v>200</v>
      </c>
      <c r="E73" s="60">
        <f>PRODUCT(C73*D73)</f>
        <v>0</v>
      </c>
    </row>
    <row r="74" spans="1:5" ht="25.15" customHeight="1" x14ac:dyDescent="0.2">
      <c r="A74" s="269" t="s">
        <v>22</v>
      </c>
      <c r="B74" s="270"/>
      <c r="C74" s="270"/>
      <c r="D74" s="271"/>
      <c r="E74" s="62">
        <f>SUM(E67:E73)</f>
        <v>3100</v>
      </c>
    </row>
    <row r="75" spans="1:5" ht="18.600000000000001" customHeight="1" x14ac:dyDescent="0.2">
      <c r="A75" s="63"/>
      <c r="B75" s="64"/>
      <c r="C75" s="64"/>
      <c r="D75" s="64"/>
      <c r="E75" s="65"/>
    </row>
    <row r="76" spans="1:5" ht="57" customHeight="1" x14ac:dyDescent="0.2">
      <c r="A76" s="264" t="s">
        <v>70</v>
      </c>
      <c r="B76" s="265"/>
      <c r="C76" s="265"/>
      <c r="D76" s="265"/>
      <c r="E76" s="265"/>
    </row>
    <row r="77" spans="1:5" ht="17.45" customHeight="1" x14ac:dyDescent="0.2"/>
    <row r="78" spans="1:5" ht="27" customHeight="1" x14ac:dyDescent="0.2">
      <c r="A78" s="240" t="s">
        <v>6</v>
      </c>
      <c r="B78" s="241"/>
      <c r="C78" s="241"/>
      <c r="D78" s="241"/>
      <c r="E78" s="242"/>
    </row>
    <row r="79" spans="1:5" ht="51" customHeight="1" x14ac:dyDescent="0.2">
      <c r="A79" s="66" t="s">
        <v>0</v>
      </c>
      <c r="B79" s="67" t="s">
        <v>71</v>
      </c>
      <c r="C79" s="68" t="s">
        <v>14</v>
      </c>
      <c r="D79" s="69" t="s">
        <v>1</v>
      </c>
      <c r="E79" s="69" t="s">
        <v>2</v>
      </c>
    </row>
    <row r="80" spans="1:5" ht="19.899999999999999" customHeight="1" x14ac:dyDescent="0.2">
      <c r="A80" s="66">
        <v>1</v>
      </c>
      <c r="B80" s="70" t="s">
        <v>82</v>
      </c>
      <c r="C80" s="71">
        <v>84</v>
      </c>
      <c r="D80" s="72">
        <v>20</v>
      </c>
      <c r="E80" s="73">
        <f t="shared" ref="E80:E86" si="2">PRODUCT(C80*D80)</f>
        <v>1680</v>
      </c>
    </row>
    <row r="81" spans="1:9" ht="19.899999999999999" customHeight="1" x14ac:dyDescent="0.2">
      <c r="A81" s="66">
        <v>2</v>
      </c>
      <c r="B81" s="70" t="s">
        <v>83</v>
      </c>
      <c r="C81" s="71"/>
      <c r="D81" s="72">
        <v>20</v>
      </c>
      <c r="E81" s="73">
        <f t="shared" si="2"/>
        <v>0</v>
      </c>
    </row>
    <row r="82" spans="1:9" ht="19.899999999999999" customHeight="1" x14ac:dyDescent="0.2">
      <c r="A82" s="66">
        <v>3</v>
      </c>
      <c r="B82" s="70" t="s">
        <v>84</v>
      </c>
      <c r="C82" s="71"/>
      <c r="D82" s="72">
        <v>20</v>
      </c>
      <c r="E82" s="73">
        <f t="shared" si="2"/>
        <v>0</v>
      </c>
    </row>
    <row r="83" spans="1:9" ht="19.899999999999999" customHeight="1" x14ac:dyDescent="0.2">
      <c r="A83" s="66">
        <v>4</v>
      </c>
      <c r="B83" s="70" t="s">
        <v>85</v>
      </c>
      <c r="C83" s="71">
        <v>66</v>
      </c>
      <c r="D83" s="72">
        <v>20</v>
      </c>
      <c r="E83" s="73">
        <f t="shared" si="2"/>
        <v>1320</v>
      </c>
    </row>
    <row r="84" spans="1:9" ht="19.899999999999999" customHeight="1" x14ac:dyDescent="0.2">
      <c r="A84" s="66">
        <v>5</v>
      </c>
      <c r="B84" s="74" t="s">
        <v>86</v>
      </c>
      <c r="C84" s="71">
        <v>1</v>
      </c>
      <c r="D84" s="72">
        <v>20</v>
      </c>
      <c r="E84" s="73">
        <f t="shared" si="2"/>
        <v>20</v>
      </c>
    </row>
    <row r="85" spans="1:9" ht="19.899999999999999" customHeight="1" x14ac:dyDescent="0.2">
      <c r="A85" s="66">
        <v>6</v>
      </c>
      <c r="B85" s="70" t="s">
        <v>4</v>
      </c>
      <c r="C85" s="71">
        <v>1</v>
      </c>
      <c r="D85" s="72">
        <v>100</v>
      </c>
      <c r="E85" s="73">
        <f t="shared" si="2"/>
        <v>100</v>
      </c>
    </row>
    <row r="86" spans="1:9" ht="22.15" customHeight="1" x14ac:dyDescent="0.2">
      <c r="A86" s="66">
        <v>7</v>
      </c>
      <c r="B86" s="70" t="s">
        <v>61</v>
      </c>
      <c r="C86" s="71">
        <v>1</v>
      </c>
      <c r="D86" s="72">
        <v>50</v>
      </c>
      <c r="E86" s="73">
        <f t="shared" si="2"/>
        <v>50</v>
      </c>
    </row>
    <row r="87" spans="1:9" ht="23.45" customHeight="1" x14ac:dyDescent="0.2">
      <c r="A87" s="245" t="s">
        <v>16</v>
      </c>
      <c r="B87" s="250"/>
      <c r="C87" s="250"/>
      <c r="D87" s="251"/>
      <c r="E87" s="57">
        <f>SUM(E80:E86)</f>
        <v>3170</v>
      </c>
    </row>
    <row r="88" spans="1:9" ht="19.149999999999999" customHeight="1" x14ac:dyDescent="0.2">
      <c r="A88" s="75"/>
      <c r="B88" s="76"/>
      <c r="C88" s="77"/>
      <c r="D88" s="77"/>
      <c r="E88" s="78"/>
    </row>
    <row r="89" spans="1:9" ht="27" customHeight="1" x14ac:dyDescent="0.35">
      <c r="A89" s="240" t="s">
        <v>72</v>
      </c>
      <c r="B89" s="248"/>
      <c r="C89" s="248"/>
      <c r="D89" s="248"/>
      <c r="E89" s="249"/>
    </row>
    <row r="90" spans="1:9" ht="40.15" customHeight="1" x14ac:dyDescent="0.2">
      <c r="A90" s="66" t="s">
        <v>0</v>
      </c>
      <c r="B90" s="67" t="s">
        <v>73</v>
      </c>
      <c r="C90" s="68" t="s">
        <v>13</v>
      </c>
      <c r="D90" s="68" t="s">
        <v>19</v>
      </c>
      <c r="E90" s="68" t="s">
        <v>2</v>
      </c>
    </row>
    <row r="91" spans="1:9" ht="18" customHeight="1" x14ac:dyDescent="0.2">
      <c r="A91" s="79">
        <v>1</v>
      </c>
      <c r="B91" s="52"/>
      <c r="C91" s="80" t="s">
        <v>10</v>
      </c>
      <c r="D91" s="54"/>
      <c r="E91" s="55" t="b">
        <f>IF(C91="PS",IF(D91=1,800,IF(D91=2,630,IF(D91=3,530,IF(D91=4,450,IF(D91=5,360,IF(D91=6,270)))))))</f>
        <v>0</v>
      </c>
      <c r="H91" s="81"/>
      <c r="I91" s="82"/>
    </row>
    <row r="92" spans="1:9" ht="18" customHeight="1" x14ac:dyDescent="0.2">
      <c r="A92" s="79">
        <v>2</v>
      </c>
      <c r="B92" s="52"/>
      <c r="C92" s="80" t="s">
        <v>10</v>
      </c>
      <c r="D92" s="54"/>
      <c r="E92" s="55" t="b">
        <f>IF(C92="PS",IF(D92=1,800,IF(D92=2,630,IF(D92=3,530,IF(D92=4,450,IF(D92=5,360,IF(D92=6,270)))))))</f>
        <v>0</v>
      </c>
      <c r="H92" s="81"/>
      <c r="I92" s="82"/>
    </row>
    <row r="93" spans="1:9" ht="18" customHeight="1" x14ac:dyDescent="0.2">
      <c r="A93" s="79">
        <v>3</v>
      </c>
      <c r="B93" s="52" t="s">
        <v>173</v>
      </c>
      <c r="C93" s="80" t="s">
        <v>11</v>
      </c>
      <c r="D93" s="54">
        <v>6</v>
      </c>
      <c r="E93" s="55">
        <f t="shared" ref="E93:E112" si="3">IF(C93="MP",IF(D93=1,200,IF(D93=2,160,IF(D93=3,130,IF(D93=4,110,IF(D93=5,90,IF(D93=6,70)))))))</f>
        <v>70</v>
      </c>
      <c r="H93" s="81"/>
      <c r="I93" s="82"/>
    </row>
    <row r="94" spans="1:9" ht="18" customHeight="1" x14ac:dyDescent="0.2">
      <c r="A94" s="79">
        <v>4</v>
      </c>
      <c r="B94" s="52" t="s">
        <v>172</v>
      </c>
      <c r="C94" s="80" t="s">
        <v>11</v>
      </c>
      <c r="D94" s="54">
        <v>4</v>
      </c>
      <c r="E94" s="55">
        <f t="shared" si="3"/>
        <v>110</v>
      </c>
      <c r="H94" s="81"/>
      <c r="I94" s="82"/>
    </row>
    <row r="95" spans="1:9" ht="18" customHeight="1" x14ac:dyDescent="0.2">
      <c r="A95" s="79">
        <v>5</v>
      </c>
      <c r="B95" s="52"/>
      <c r="C95" s="80" t="s">
        <v>11</v>
      </c>
      <c r="D95" s="54"/>
      <c r="E95" s="55" t="b">
        <f t="shared" si="3"/>
        <v>0</v>
      </c>
      <c r="H95" s="81"/>
      <c r="I95" s="82"/>
    </row>
    <row r="96" spans="1:9" ht="18" customHeight="1" x14ac:dyDescent="0.2">
      <c r="A96" s="79">
        <v>6</v>
      </c>
      <c r="B96" s="52"/>
      <c r="C96" s="80" t="s">
        <v>11</v>
      </c>
      <c r="D96" s="54"/>
      <c r="E96" s="55" t="b">
        <f t="shared" si="3"/>
        <v>0</v>
      </c>
      <c r="H96" s="81"/>
      <c r="I96" s="82"/>
    </row>
    <row r="97" spans="1:9" ht="18" customHeight="1" x14ac:dyDescent="0.2">
      <c r="A97" s="79">
        <v>7</v>
      </c>
      <c r="B97" s="52"/>
      <c r="C97" s="80" t="s">
        <v>11</v>
      </c>
      <c r="D97" s="54"/>
      <c r="E97" s="55" t="b">
        <f t="shared" si="3"/>
        <v>0</v>
      </c>
      <c r="H97" s="81"/>
      <c r="I97" s="82"/>
    </row>
    <row r="98" spans="1:9" ht="18" customHeight="1" x14ac:dyDescent="0.2">
      <c r="A98" s="79">
        <v>8</v>
      </c>
      <c r="B98" s="52"/>
      <c r="C98" s="80" t="s">
        <v>11</v>
      </c>
      <c r="D98" s="54"/>
      <c r="E98" s="55" t="b">
        <f t="shared" si="3"/>
        <v>0</v>
      </c>
      <c r="H98" s="81"/>
      <c r="I98" s="82"/>
    </row>
    <row r="99" spans="1:9" ht="18" customHeight="1" x14ac:dyDescent="0.2">
      <c r="A99" s="79">
        <v>9</v>
      </c>
      <c r="B99" s="52"/>
      <c r="C99" s="80" t="s">
        <v>11</v>
      </c>
      <c r="D99" s="54"/>
      <c r="E99" s="55" t="b">
        <f t="shared" si="3"/>
        <v>0</v>
      </c>
      <c r="H99" s="81"/>
      <c r="I99" s="82"/>
    </row>
    <row r="100" spans="1:9" ht="18" customHeight="1" x14ac:dyDescent="0.2">
      <c r="A100" s="79">
        <v>10</v>
      </c>
      <c r="B100" s="52"/>
      <c r="C100" s="80" t="s">
        <v>11</v>
      </c>
      <c r="D100" s="54"/>
      <c r="E100" s="55" t="b">
        <f t="shared" si="3"/>
        <v>0</v>
      </c>
      <c r="H100" s="81"/>
      <c r="I100" s="82"/>
    </row>
    <row r="101" spans="1:9" ht="18" customHeight="1" x14ac:dyDescent="0.2">
      <c r="A101" s="79">
        <v>11</v>
      </c>
      <c r="B101" s="52"/>
      <c r="C101" s="80" t="s">
        <v>11</v>
      </c>
      <c r="D101" s="54"/>
      <c r="E101" s="55" t="b">
        <f t="shared" si="3"/>
        <v>0</v>
      </c>
      <c r="H101" s="81"/>
      <c r="I101" s="82"/>
    </row>
    <row r="102" spans="1:9" ht="18" customHeight="1" x14ac:dyDescent="0.2">
      <c r="A102" s="79">
        <v>12</v>
      </c>
      <c r="B102" s="52"/>
      <c r="C102" s="80" t="s">
        <v>11</v>
      </c>
      <c r="D102" s="54"/>
      <c r="E102" s="55" t="b">
        <f t="shared" si="3"/>
        <v>0</v>
      </c>
      <c r="H102" s="81"/>
      <c r="I102" s="82"/>
    </row>
    <row r="103" spans="1:9" ht="18" customHeight="1" x14ac:dyDescent="0.2">
      <c r="A103" s="79">
        <v>13</v>
      </c>
      <c r="B103" s="52"/>
      <c r="C103" s="80" t="s">
        <v>11</v>
      </c>
      <c r="D103" s="54"/>
      <c r="E103" s="55" t="b">
        <f t="shared" si="3"/>
        <v>0</v>
      </c>
      <c r="H103" s="81"/>
      <c r="I103" s="82"/>
    </row>
    <row r="104" spans="1:9" ht="18" customHeight="1" x14ac:dyDescent="0.2">
      <c r="A104" s="79">
        <v>14</v>
      </c>
      <c r="B104" s="52"/>
      <c r="C104" s="80" t="s">
        <v>11</v>
      </c>
      <c r="D104" s="54"/>
      <c r="E104" s="55" t="b">
        <f t="shared" si="3"/>
        <v>0</v>
      </c>
      <c r="H104" s="81"/>
      <c r="I104" s="82"/>
    </row>
    <row r="105" spans="1:9" ht="18" customHeight="1" x14ac:dyDescent="0.2">
      <c r="A105" s="79">
        <v>15</v>
      </c>
      <c r="B105" s="52"/>
      <c r="C105" s="80" t="s">
        <v>11</v>
      </c>
      <c r="D105" s="54"/>
      <c r="E105" s="55" t="b">
        <f t="shared" si="3"/>
        <v>0</v>
      </c>
      <c r="H105" s="81"/>
      <c r="I105" s="82"/>
    </row>
    <row r="106" spans="1:9" ht="18" customHeight="1" x14ac:dyDescent="0.2">
      <c r="A106" s="79">
        <v>16</v>
      </c>
      <c r="B106" s="52"/>
      <c r="C106" s="80" t="s">
        <v>11</v>
      </c>
      <c r="D106" s="54"/>
      <c r="E106" s="55" t="b">
        <f t="shared" si="3"/>
        <v>0</v>
      </c>
      <c r="H106" s="81"/>
      <c r="I106" s="82"/>
    </row>
    <row r="107" spans="1:9" ht="18" customHeight="1" x14ac:dyDescent="0.2">
      <c r="A107" s="79">
        <v>17</v>
      </c>
      <c r="B107" s="52"/>
      <c r="C107" s="80" t="s">
        <v>11</v>
      </c>
      <c r="D107" s="54"/>
      <c r="E107" s="55" t="b">
        <f t="shared" si="3"/>
        <v>0</v>
      </c>
      <c r="H107" s="81"/>
      <c r="I107" s="82"/>
    </row>
    <row r="108" spans="1:9" ht="18" customHeight="1" x14ac:dyDescent="0.2">
      <c r="A108" s="79">
        <v>18</v>
      </c>
      <c r="B108" s="52"/>
      <c r="C108" s="80" t="s">
        <v>11</v>
      </c>
      <c r="D108" s="54"/>
      <c r="E108" s="55" t="b">
        <f t="shared" si="3"/>
        <v>0</v>
      </c>
      <c r="H108" s="81"/>
      <c r="I108" s="82"/>
    </row>
    <row r="109" spans="1:9" ht="18" customHeight="1" x14ac:dyDescent="0.2">
      <c r="A109" s="79">
        <v>19</v>
      </c>
      <c r="B109" s="52"/>
      <c r="C109" s="80" t="s">
        <v>11</v>
      </c>
      <c r="D109" s="54"/>
      <c r="E109" s="55" t="b">
        <f t="shared" si="3"/>
        <v>0</v>
      </c>
      <c r="H109" s="81"/>
      <c r="I109" s="82"/>
    </row>
    <row r="110" spans="1:9" ht="18" customHeight="1" x14ac:dyDescent="0.2">
      <c r="A110" s="79">
        <v>20</v>
      </c>
      <c r="B110" s="52"/>
      <c r="C110" s="80" t="s">
        <v>11</v>
      </c>
      <c r="D110" s="54"/>
      <c r="E110" s="55" t="b">
        <f t="shared" si="3"/>
        <v>0</v>
      </c>
      <c r="H110" s="81"/>
      <c r="I110" s="82"/>
    </row>
    <row r="111" spans="1:9" ht="18" customHeight="1" x14ac:dyDescent="0.2">
      <c r="A111" s="79">
        <v>21</v>
      </c>
      <c r="B111" s="52"/>
      <c r="C111" s="80" t="s">
        <v>11</v>
      </c>
      <c r="D111" s="54"/>
      <c r="E111" s="55" t="b">
        <f t="shared" si="3"/>
        <v>0</v>
      </c>
      <c r="H111" s="81"/>
      <c r="I111" s="82"/>
    </row>
    <row r="112" spans="1:9" ht="18" customHeight="1" x14ac:dyDescent="0.2">
      <c r="A112" s="79">
        <v>22</v>
      </c>
      <c r="B112" s="52"/>
      <c r="C112" s="80" t="s">
        <v>11</v>
      </c>
      <c r="D112" s="54"/>
      <c r="E112" s="55" t="b">
        <f t="shared" si="3"/>
        <v>0</v>
      </c>
      <c r="H112" s="81"/>
      <c r="I112" s="82"/>
    </row>
    <row r="113" spans="1:8" ht="18" customHeight="1" x14ac:dyDescent="0.2">
      <c r="A113" s="79">
        <v>23</v>
      </c>
      <c r="B113" s="52" t="s">
        <v>171</v>
      </c>
      <c r="C113" s="80" t="s">
        <v>12</v>
      </c>
      <c r="D113" s="54">
        <v>4</v>
      </c>
      <c r="E113" s="55">
        <f t="shared" ref="E113:E127" si="4">IF(C113="PP",IF(D113=1,200,IF(D113=2,160,IF(D113=3,130,IF(D113=4,110,IF(D113=5,90,IF(D113=6,70)))))))</f>
        <v>110</v>
      </c>
      <c r="H113" s="81"/>
    </row>
    <row r="114" spans="1:8" ht="18" customHeight="1" x14ac:dyDescent="0.2">
      <c r="A114" s="79">
        <v>24</v>
      </c>
      <c r="B114" s="52"/>
      <c r="C114" s="80" t="s">
        <v>12</v>
      </c>
      <c r="D114" s="54"/>
      <c r="E114" s="55" t="b">
        <f t="shared" si="4"/>
        <v>0</v>
      </c>
      <c r="H114" s="81"/>
    </row>
    <row r="115" spans="1:8" ht="18" customHeight="1" x14ac:dyDescent="0.2">
      <c r="A115" s="79">
        <v>25</v>
      </c>
      <c r="B115" s="52"/>
      <c r="C115" s="80" t="s">
        <v>12</v>
      </c>
      <c r="D115" s="54"/>
      <c r="E115" s="55" t="b">
        <f t="shared" si="4"/>
        <v>0</v>
      </c>
      <c r="H115" s="81"/>
    </row>
    <row r="116" spans="1:8" ht="18" customHeight="1" x14ac:dyDescent="0.2">
      <c r="A116" s="79">
        <v>26</v>
      </c>
      <c r="B116" s="52"/>
      <c r="C116" s="80" t="s">
        <v>12</v>
      </c>
      <c r="D116" s="54"/>
      <c r="E116" s="55" t="b">
        <f t="shared" si="4"/>
        <v>0</v>
      </c>
      <c r="H116" s="81"/>
    </row>
    <row r="117" spans="1:8" ht="18" customHeight="1" x14ac:dyDescent="0.2">
      <c r="A117" s="79">
        <v>27</v>
      </c>
      <c r="B117" s="52"/>
      <c r="C117" s="80" t="s">
        <v>12</v>
      </c>
      <c r="D117" s="54"/>
      <c r="E117" s="55" t="b">
        <f t="shared" si="4"/>
        <v>0</v>
      </c>
      <c r="H117" s="81"/>
    </row>
    <row r="118" spans="1:8" ht="18" customHeight="1" x14ac:dyDescent="0.2">
      <c r="A118" s="79">
        <v>28</v>
      </c>
      <c r="B118" s="52"/>
      <c r="C118" s="80" t="s">
        <v>12</v>
      </c>
      <c r="D118" s="54"/>
      <c r="E118" s="55" t="b">
        <f t="shared" si="4"/>
        <v>0</v>
      </c>
      <c r="H118" s="81"/>
    </row>
    <row r="119" spans="1:8" ht="18" customHeight="1" x14ac:dyDescent="0.2">
      <c r="A119" s="79">
        <v>29</v>
      </c>
      <c r="B119" s="52"/>
      <c r="C119" s="80" t="s">
        <v>12</v>
      </c>
      <c r="D119" s="54"/>
      <c r="E119" s="55" t="b">
        <f t="shared" si="4"/>
        <v>0</v>
      </c>
      <c r="H119" s="81"/>
    </row>
    <row r="120" spans="1:8" ht="18" customHeight="1" x14ac:dyDescent="0.2">
      <c r="A120" s="79">
        <v>30</v>
      </c>
      <c r="B120" s="52"/>
      <c r="C120" s="80" t="s">
        <v>12</v>
      </c>
      <c r="D120" s="54"/>
      <c r="E120" s="55" t="b">
        <f t="shared" si="4"/>
        <v>0</v>
      </c>
      <c r="H120" s="81"/>
    </row>
    <row r="121" spans="1:8" ht="18" customHeight="1" x14ac:dyDescent="0.2">
      <c r="A121" s="79">
        <v>31</v>
      </c>
      <c r="B121" s="52"/>
      <c r="C121" s="80" t="s">
        <v>12</v>
      </c>
      <c r="D121" s="54"/>
      <c r="E121" s="55" t="b">
        <f t="shared" si="4"/>
        <v>0</v>
      </c>
      <c r="H121" s="81"/>
    </row>
    <row r="122" spans="1:8" ht="18" customHeight="1" x14ac:dyDescent="0.2">
      <c r="A122" s="79">
        <v>32</v>
      </c>
      <c r="B122" s="52"/>
      <c r="C122" s="80" t="s">
        <v>12</v>
      </c>
      <c r="D122" s="54"/>
      <c r="E122" s="55" t="b">
        <f t="shared" si="4"/>
        <v>0</v>
      </c>
      <c r="H122" s="81"/>
    </row>
    <row r="123" spans="1:8" ht="18" customHeight="1" x14ac:dyDescent="0.2">
      <c r="A123" s="79">
        <v>33</v>
      </c>
      <c r="B123" s="52"/>
      <c r="C123" s="80" t="s">
        <v>12</v>
      </c>
      <c r="D123" s="54"/>
      <c r="E123" s="55" t="b">
        <f t="shared" si="4"/>
        <v>0</v>
      </c>
      <c r="H123" s="81"/>
    </row>
    <row r="124" spans="1:8" ht="18" customHeight="1" x14ac:dyDescent="0.2">
      <c r="A124" s="79">
        <v>34</v>
      </c>
      <c r="B124" s="52"/>
      <c r="C124" s="80" t="s">
        <v>12</v>
      </c>
      <c r="D124" s="54"/>
      <c r="E124" s="55" t="b">
        <f t="shared" si="4"/>
        <v>0</v>
      </c>
      <c r="H124" s="81"/>
    </row>
    <row r="125" spans="1:8" ht="18" customHeight="1" x14ac:dyDescent="0.2">
      <c r="A125" s="79">
        <v>35</v>
      </c>
      <c r="B125" s="52"/>
      <c r="C125" s="80" t="s">
        <v>12</v>
      </c>
      <c r="D125" s="54"/>
      <c r="E125" s="55" t="b">
        <f t="shared" si="4"/>
        <v>0</v>
      </c>
      <c r="H125" s="81"/>
    </row>
    <row r="126" spans="1:8" ht="18" customHeight="1" x14ac:dyDescent="0.2">
      <c r="A126" s="79">
        <v>36</v>
      </c>
      <c r="B126" s="52"/>
      <c r="C126" s="80" t="s">
        <v>12</v>
      </c>
      <c r="D126" s="54"/>
      <c r="E126" s="55" t="b">
        <f t="shared" si="4"/>
        <v>0</v>
      </c>
      <c r="H126" s="81"/>
    </row>
    <row r="127" spans="1:8" ht="18" customHeight="1" x14ac:dyDescent="0.2">
      <c r="A127" s="79">
        <v>37</v>
      </c>
      <c r="B127" s="52"/>
      <c r="C127" s="80" t="s">
        <v>12</v>
      </c>
      <c r="D127" s="54"/>
      <c r="E127" s="55" t="b">
        <f t="shared" si="4"/>
        <v>0</v>
      </c>
      <c r="H127" s="81"/>
    </row>
    <row r="128" spans="1:8" ht="18" customHeight="1" x14ac:dyDescent="0.2">
      <c r="A128" s="79">
        <v>38</v>
      </c>
      <c r="B128" s="52"/>
      <c r="C128" s="80" t="s">
        <v>87</v>
      </c>
      <c r="D128" s="54"/>
      <c r="E128" s="55" t="b">
        <f>IF(C128="FR",IF(D128=1,160,IF(D128=2,130,IF(D128=3,100,IF(D128=4,90,IF(D128=5,70,IF(D128=6,60)))))))</f>
        <v>0</v>
      </c>
      <c r="H128" s="81"/>
    </row>
    <row r="129" spans="1:9" ht="18" customHeight="1" x14ac:dyDescent="0.2">
      <c r="A129" s="79">
        <v>39</v>
      </c>
      <c r="B129" s="52"/>
      <c r="C129" s="80" t="s">
        <v>87</v>
      </c>
      <c r="D129" s="54"/>
      <c r="E129" s="55" t="b">
        <f>IF(C129="FR",IF(D129=1,160,IF(D129=2,130,IF(D129=3,100,IF(D129=4,90,IF(D129=5,70,IF(D129=6,60)))))))</f>
        <v>0</v>
      </c>
      <c r="H129" s="81"/>
    </row>
    <row r="130" spans="1:9" ht="18" customHeight="1" x14ac:dyDescent="0.2">
      <c r="A130" s="79">
        <v>40</v>
      </c>
      <c r="B130" s="52"/>
      <c r="C130" s="80" t="s">
        <v>87</v>
      </c>
      <c r="D130" s="54"/>
      <c r="E130" s="55" t="b">
        <f>IF(C130="FR",IF(D130=1,160,IF(D130=2,130,IF(D130=3,100,IF(D130=4,90,IF(D130=5,70,IF(D130=6,60)))))))</f>
        <v>0</v>
      </c>
      <c r="H130" s="81"/>
    </row>
    <row r="131" spans="1:9" ht="18" customHeight="1" x14ac:dyDescent="0.2">
      <c r="A131" s="79">
        <v>41</v>
      </c>
      <c r="B131" s="52"/>
      <c r="C131" s="80" t="s">
        <v>87</v>
      </c>
      <c r="D131" s="54"/>
      <c r="E131" s="55" t="b">
        <f>IF(C131="FR",IF(D131=1,160,IF(D131=2,130,IF(D131=3,100,IF(D131=4,90,IF(D131=5,70,IF(D131=6,60)))))))</f>
        <v>0</v>
      </c>
      <c r="H131" s="81"/>
    </row>
    <row r="132" spans="1:9" ht="18" customHeight="1" x14ac:dyDescent="0.2">
      <c r="A132" s="79">
        <v>42</v>
      </c>
      <c r="B132" s="52"/>
      <c r="C132" s="80" t="s">
        <v>17</v>
      </c>
      <c r="D132" s="54"/>
      <c r="E132" s="55" t="b">
        <f>IF(C132="RS",IF(D132=1,500))</f>
        <v>0</v>
      </c>
      <c r="H132" s="81"/>
    </row>
    <row r="133" spans="1:9" ht="18" customHeight="1" x14ac:dyDescent="0.2">
      <c r="A133" s="79">
        <v>43</v>
      </c>
      <c r="B133" s="52"/>
      <c r="C133" s="80" t="s">
        <v>18</v>
      </c>
      <c r="D133" s="54"/>
      <c r="E133" s="55" t="b">
        <f>IF(C133="RP",IF(D133=1,100))</f>
        <v>0</v>
      </c>
      <c r="H133" s="81"/>
    </row>
    <row r="134" spans="1:9" ht="18" customHeight="1" x14ac:dyDescent="0.2">
      <c r="A134" s="79">
        <v>44</v>
      </c>
      <c r="B134" s="52"/>
      <c r="C134" s="80" t="s">
        <v>59</v>
      </c>
      <c r="D134" s="54"/>
      <c r="E134" s="55" t="b">
        <f>IF(C134="FAI",IF(D134=1,200,IF(D134=2,160,IF(D134=3,130))))</f>
        <v>0</v>
      </c>
      <c r="H134" s="81"/>
    </row>
    <row r="135" spans="1:9" ht="18" customHeight="1" x14ac:dyDescent="0.2">
      <c r="A135" s="79">
        <v>45</v>
      </c>
      <c r="B135" s="52"/>
      <c r="C135" s="80" t="s">
        <v>59</v>
      </c>
      <c r="D135" s="54"/>
      <c r="E135" s="55" t="b">
        <f>IF(C135="FAI",IF(D135=1,200,IF(D135=2,160,IF(D135=3,130))))</f>
        <v>0</v>
      </c>
      <c r="H135" s="81"/>
    </row>
    <row r="136" spans="1:9" ht="18" customHeight="1" x14ac:dyDescent="0.2">
      <c r="A136" s="79">
        <v>46</v>
      </c>
      <c r="B136" s="52"/>
      <c r="C136" s="80" t="s">
        <v>59</v>
      </c>
      <c r="D136" s="54"/>
      <c r="E136" s="55" t="b">
        <f>IF(C136="FAI",IF(D136=1,200,IF(D136=2,160,IF(D136=3,130))))</f>
        <v>0</v>
      </c>
      <c r="H136" s="81"/>
    </row>
    <row r="137" spans="1:9" ht="18" customHeight="1" x14ac:dyDescent="0.2">
      <c r="A137" s="79">
        <v>47</v>
      </c>
      <c r="B137" s="52" t="s">
        <v>170</v>
      </c>
      <c r="C137" s="80" t="s">
        <v>60</v>
      </c>
      <c r="D137" s="54">
        <v>1</v>
      </c>
      <c r="E137" s="55">
        <f>IF(C137="PL",IF(D137=1,110,IF(D137=2,90,IF(D137=3,70))))</f>
        <v>110</v>
      </c>
      <c r="H137" s="81"/>
    </row>
    <row r="138" spans="1:9" ht="18" customHeight="1" x14ac:dyDescent="0.2">
      <c r="A138" s="79">
        <v>48</v>
      </c>
      <c r="B138" s="52"/>
      <c r="C138" s="80" t="s">
        <v>60</v>
      </c>
      <c r="D138" s="54"/>
      <c r="E138" s="55" t="b">
        <f>IF(C138="PL",IF(D138=1,110,IF(D138=2,90,IF(D138=3,70))))</f>
        <v>0</v>
      </c>
      <c r="H138" s="81"/>
    </row>
    <row r="139" spans="1:9" ht="18" customHeight="1" x14ac:dyDescent="0.2">
      <c r="A139" s="79">
        <v>49</v>
      </c>
      <c r="B139" s="52"/>
      <c r="C139" s="80" t="s">
        <v>60</v>
      </c>
      <c r="D139" s="54"/>
      <c r="E139" s="55" t="b">
        <f>IF(C139="PL",IF(D139=1,110,IF(D139=2,90,IF(D139=3,70))))</f>
        <v>0</v>
      </c>
      <c r="H139" s="81"/>
    </row>
    <row r="140" spans="1:9" ht="18" customHeight="1" x14ac:dyDescent="0.2">
      <c r="A140" s="79">
        <v>50</v>
      </c>
      <c r="B140" s="52"/>
      <c r="C140" s="80" t="s">
        <v>60</v>
      </c>
      <c r="D140" s="54"/>
      <c r="E140" s="55" t="b">
        <f>IF(C140="PL",IF(D140=1,110,IF(D140=2,90,IF(D140=3,70))))</f>
        <v>0</v>
      </c>
      <c r="H140" s="81"/>
    </row>
    <row r="141" spans="1:9" ht="24.6" customHeight="1" x14ac:dyDescent="0.2">
      <c r="A141" s="245" t="s">
        <v>15</v>
      </c>
      <c r="B141" s="246"/>
      <c r="C141" s="246"/>
      <c r="D141" s="247"/>
      <c r="E141" s="57">
        <f>SUM(E91:E140)</f>
        <v>400</v>
      </c>
      <c r="H141" s="81"/>
    </row>
    <row r="142" spans="1:9" ht="17.45" customHeight="1" x14ac:dyDescent="0.2">
      <c r="A142" s="75"/>
      <c r="B142" s="76"/>
      <c r="C142" s="77"/>
      <c r="D142" s="77"/>
      <c r="E142" s="83"/>
      <c r="H142" s="81"/>
      <c r="I142" s="82"/>
    </row>
    <row r="143" spans="1:9" ht="27.6" customHeight="1" x14ac:dyDescent="0.35">
      <c r="A143" s="243" t="s">
        <v>7</v>
      </c>
      <c r="B143" s="244"/>
      <c r="C143" s="244"/>
      <c r="D143" s="244"/>
      <c r="E143" s="244"/>
      <c r="H143" s="81"/>
      <c r="I143" s="82"/>
    </row>
    <row r="144" spans="1:9" ht="54" customHeight="1" x14ac:dyDescent="0.2">
      <c r="A144" s="66" t="s">
        <v>0</v>
      </c>
      <c r="B144" s="67" t="s">
        <v>74</v>
      </c>
      <c r="C144" s="68" t="s">
        <v>56</v>
      </c>
      <c r="D144" s="68" t="s">
        <v>3</v>
      </c>
      <c r="E144" s="68" t="s">
        <v>2</v>
      </c>
      <c r="H144" s="81"/>
      <c r="I144" s="82"/>
    </row>
    <row r="145" spans="1:5" ht="30.6" customHeight="1" x14ac:dyDescent="0.2">
      <c r="A145" s="79">
        <v>1</v>
      </c>
      <c r="B145" s="84" t="s">
        <v>88</v>
      </c>
      <c r="C145" s="58"/>
      <c r="D145" s="85" t="s">
        <v>11</v>
      </c>
      <c r="E145" s="60" t="b">
        <f>IF(D145="MP",IF(C145=1,1500))</f>
        <v>0</v>
      </c>
    </row>
    <row r="146" spans="1:5" ht="19.899999999999999" customHeight="1" x14ac:dyDescent="0.2">
      <c r="A146" s="79">
        <v>2</v>
      </c>
      <c r="B146" s="84" t="s">
        <v>8</v>
      </c>
      <c r="C146" s="58"/>
      <c r="D146" s="85" t="s">
        <v>11</v>
      </c>
      <c r="E146" s="60" t="b">
        <f>IF(D146="MP",IF(C146=1,800))</f>
        <v>0</v>
      </c>
    </row>
    <row r="147" spans="1:5" ht="19.899999999999999" customHeight="1" x14ac:dyDescent="0.2">
      <c r="A147" s="79">
        <v>3</v>
      </c>
      <c r="B147" s="84" t="s">
        <v>9</v>
      </c>
      <c r="C147" s="58"/>
      <c r="D147" s="85" t="s">
        <v>11</v>
      </c>
      <c r="E147" s="60" t="b">
        <f>IF(D147="MP",IF(C147=1,800))</f>
        <v>0</v>
      </c>
    </row>
    <row r="148" spans="1:5" ht="19.899999999999999" customHeight="1" x14ac:dyDescent="0.2">
      <c r="A148" s="79">
        <v>4</v>
      </c>
      <c r="B148" s="84" t="s">
        <v>89</v>
      </c>
      <c r="C148" s="58"/>
      <c r="D148" s="85" t="s">
        <v>11</v>
      </c>
      <c r="E148" s="60" t="b">
        <f>IF(D148="MP",IF(C148=1,800))</f>
        <v>0</v>
      </c>
    </row>
    <row r="149" spans="1:5" ht="19.899999999999999" customHeight="1" x14ac:dyDescent="0.2">
      <c r="A149" s="79">
        <v>5</v>
      </c>
      <c r="B149" s="84" t="s">
        <v>90</v>
      </c>
      <c r="C149" s="58">
        <v>1</v>
      </c>
      <c r="D149" s="85" t="s">
        <v>11</v>
      </c>
      <c r="E149" s="60">
        <f>IF(D149="MP",IF(C149=1,800))</f>
        <v>800</v>
      </c>
    </row>
    <row r="150" spans="1:5" ht="19.899999999999999" customHeight="1" x14ac:dyDescent="0.2">
      <c r="A150" s="79">
        <v>6</v>
      </c>
      <c r="B150" s="52" t="s">
        <v>63</v>
      </c>
      <c r="C150" s="61"/>
      <c r="D150" s="85">
        <v>500</v>
      </c>
      <c r="E150" s="60">
        <f>PRODUCT(C150*D150)</f>
        <v>0</v>
      </c>
    </row>
    <row r="151" spans="1:5" ht="19.899999999999999" customHeight="1" x14ac:dyDescent="0.2">
      <c r="A151" s="79">
        <v>7</v>
      </c>
      <c r="B151" s="52" t="s">
        <v>64</v>
      </c>
      <c r="C151" s="61"/>
      <c r="D151" s="85">
        <v>200</v>
      </c>
      <c r="E151" s="60">
        <f>PRODUCT(C151*D151)</f>
        <v>0</v>
      </c>
    </row>
    <row r="152" spans="1:5" ht="30.6" customHeight="1" x14ac:dyDescent="0.2">
      <c r="A152" s="79">
        <v>8</v>
      </c>
      <c r="B152" s="52" t="s">
        <v>169</v>
      </c>
      <c r="C152" s="61">
        <v>2</v>
      </c>
      <c r="D152" s="85">
        <v>200</v>
      </c>
      <c r="E152" s="60">
        <f>PRODUCT(C152*D152)</f>
        <v>400</v>
      </c>
    </row>
    <row r="153" spans="1:5" ht="19.899999999999999" customHeight="1" x14ac:dyDescent="0.2">
      <c r="A153" s="79">
        <v>9</v>
      </c>
      <c r="B153" s="52" t="s">
        <v>5</v>
      </c>
      <c r="C153" s="61">
        <v>1</v>
      </c>
      <c r="D153" s="85">
        <v>200</v>
      </c>
      <c r="E153" s="60">
        <f>PRODUCT(C153*D153)</f>
        <v>200</v>
      </c>
    </row>
    <row r="154" spans="1:5" ht="19.899999999999999" customHeight="1" x14ac:dyDescent="0.2">
      <c r="A154" s="79">
        <v>10</v>
      </c>
      <c r="B154" s="52" t="s">
        <v>41</v>
      </c>
      <c r="C154" s="61"/>
      <c r="D154" s="85">
        <v>200</v>
      </c>
      <c r="E154" s="60">
        <f>PRODUCT(C154*D154)</f>
        <v>0</v>
      </c>
    </row>
    <row r="155" spans="1:5" ht="26.45" customHeight="1" x14ac:dyDescent="0.2">
      <c r="A155" s="245" t="s">
        <v>33</v>
      </c>
      <c r="B155" s="246"/>
      <c r="C155" s="246"/>
      <c r="D155" s="247"/>
      <c r="E155" s="62">
        <f>SUM(E145:E154)</f>
        <v>1400</v>
      </c>
    </row>
    <row r="156" spans="1:5" ht="14.45" customHeight="1" x14ac:dyDescent="0.2"/>
    <row r="157" spans="1:5" ht="25.9" customHeight="1" x14ac:dyDescent="0.35">
      <c r="A157" s="240" t="s">
        <v>29</v>
      </c>
      <c r="B157" s="248"/>
      <c r="C157" s="248"/>
      <c r="D157" s="248"/>
      <c r="E157" s="249"/>
    </row>
    <row r="158" spans="1:5" ht="36" customHeight="1" x14ac:dyDescent="0.2">
      <c r="A158" s="66" t="s">
        <v>0</v>
      </c>
      <c r="B158" s="86" t="s">
        <v>30</v>
      </c>
      <c r="C158" s="69" t="s">
        <v>31</v>
      </c>
      <c r="D158" s="68" t="s">
        <v>91</v>
      </c>
      <c r="E158" s="68" t="s">
        <v>2</v>
      </c>
    </row>
    <row r="159" spans="1:5" ht="34.15" customHeight="1" x14ac:dyDescent="0.2">
      <c r="A159" s="79">
        <v>1</v>
      </c>
      <c r="B159" s="84" t="s">
        <v>92</v>
      </c>
      <c r="C159" s="54">
        <v>24</v>
      </c>
      <c r="D159" s="80">
        <v>20</v>
      </c>
      <c r="E159" s="60">
        <f>PRODUCT(C159*D159)</f>
        <v>480</v>
      </c>
    </row>
    <row r="160" spans="1:5" ht="23.45" customHeight="1" x14ac:dyDescent="0.2">
      <c r="A160" s="245" t="s">
        <v>34</v>
      </c>
      <c r="B160" s="246"/>
      <c r="C160" s="246"/>
      <c r="D160" s="247"/>
      <c r="E160" s="62">
        <f>SUM(E159:E159)</f>
        <v>480</v>
      </c>
    </row>
    <row r="161" spans="1:7" ht="23.45" customHeight="1" x14ac:dyDescent="0.2">
      <c r="A161" s="102">
        <v>2</v>
      </c>
      <c r="B161" s="235" t="s">
        <v>93</v>
      </c>
      <c r="C161" s="235"/>
      <c r="D161" s="235"/>
      <c r="E161" s="236"/>
    </row>
    <row r="162" spans="1:7" ht="27.6" customHeight="1" x14ac:dyDescent="0.2">
      <c r="A162" s="103">
        <v>3</v>
      </c>
      <c r="B162" s="235" t="s">
        <v>94</v>
      </c>
      <c r="C162" s="235"/>
      <c r="D162" s="235"/>
      <c r="E162" s="236"/>
      <c r="G162" s="46" t="s">
        <v>32</v>
      </c>
    </row>
    <row r="163" spans="1:7" ht="19.149999999999999" customHeight="1" x14ac:dyDescent="0.2"/>
    <row r="164" spans="1:7" ht="33.6" customHeight="1" x14ac:dyDescent="0.2">
      <c r="A164" s="237" t="s">
        <v>58</v>
      </c>
      <c r="B164" s="238"/>
      <c r="C164" s="238"/>
      <c r="D164" s="239"/>
      <c r="E164" s="111">
        <f>SUM(E63+E74+E87+E141+E155+E160)</f>
        <v>12460</v>
      </c>
    </row>
    <row r="165" spans="1:7" ht="20.100000000000001" customHeight="1" x14ac:dyDescent="0.2"/>
    <row r="166" spans="1:7" ht="15" x14ac:dyDescent="0.2">
      <c r="C166" s="87" t="s">
        <v>57</v>
      </c>
    </row>
  </sheetData>
  <sheetProtection algorithmName="SHA-512" hashValue="mVifKusUTHdXW9JuznpL3Yj0Of1tPtnjp2MmCNu6FcNqzBC8Vh4Av4rqTOPMe2wLd6RtP7gHWeW3H6wkDVzm+A==" saltValue="IgC+q/x8958G5K6gg1iHqw==" spinCount="100000" sheet="1"/>
  <mergeCells count="19">
    <mergeCell ref="A8:E9"/>
    <mergeCell ref="C1:E6"/>
    <mergeCell ref="A11:E11"/>
    <mergeCell ref="A76:E76"/>
    <mergeCell ref="A13:E13"/>
    <mergeCell ref="A63:D63"/>
    <mergeCell ref="A65:E65"/>
    <mergeCell ref="A74:D74"/>
    <mergeCell ref="B161:E161"/>
    <mergeCell ref="A164:D164"/>
    <mergeCell ref="A78:E78"/>
    <mergeCell ref="A143:E143"/>
    <mergeCell ref="A155:D155"/>
    <mergeCell ref="A89:E89"/>
    <mergeCell ref="A87:D87"/>
    <mergeCell ref="A141:D141"/>
    <mergeCell ref="A157:E157"/>
    <mergeCell ref="A160:D160"/>
    <mergeCell ref="B162:E162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D97FF-EB21-4610-B196-D198064DBC4E}">
  <dimension ref="A1:I166"/>
  <sheetViews>
    <sheetView workbookViewId="0">
      <selection activeCell="A11" sqref="A11:E11"/>
    </sheetView>
  </sheetViews>
  <sheetFormatPr defaultColWidth="8.85546875" defaultRowHeight="12.75" x14ac:dyDescent="0.2"/>
  <cols>
    <col min="1" max="1" width="6.85546875" style="46" customWidth="1"/>
    <col min="2" max="2" width="75.28515625" style="46" customWidth="1"/>
    <col min="3" max="3" width="18.5703125" style="46" customWidth="1"/>
    <col min="4" max="4" width="14.7109375" style="46" customWidth="1"/>
    <col min="5" max="5" width="20.140625" style="46" customWidth="1"/>
    <col min="6" max="16384" width="8.85546875" style="46"/>
  </cols>
  <sheetData>
    <row r="1" spans="1:5" ht="13.15" customHeight="1" x14ac:dyDescent="0.2">
      <c r="C1" s="253" t="s">
        <v>197</v>
      </c>
      <c r="D1" s="254"/>
      <c r="E1" s="255"/>
    </row>
    <row r="2" spans="1:5" ht="13.15" customHeight="1" x14ac:dyDescent="0.2">
      <c r="C2" s="256"/>
      <c r="D2" s="257"/>
      <c r="E2" s="258"/>
    </row>
    <row r="3" spans="1:5" ht="13.15" customHeight="1" x14ac:dyDescent="0.2">
      <c r="C3" s="256"/>
      <c r="D3" s="257"/>
      <c r="E3" s="258"/>
    </row>
    <row r="4" spans="1:5" ht="13.15" customHeight="1" x14ac:dyDescent="0.2">
      <c r="C4" s="256"/>
      <c r="D4" s="257"/>
      <c r="E4" s="258"/>
    </row>
    <row r="5" spans="1:5" ht="13.15" customHeight="1" x14ac:dyDescent="0.2">
      <c r="C5" s="256"/>
      <c r="D5" s="257"/>
      <c r="E5" s="258"/>
    </row>
    <row r="6" spans="1:5" ht="13.15" customHeight="1" x14ac:dyDescent="0.2">
      <c r="C6" s="259"/>
      <c r="D6" s="260"/>
      <c r="E6" s="261"/>
    </row>
    <row r="8" spans="1:5" x14ac:dyDescent="0.2">
      <c r="A8" s="252" t="s">
        <v>196</v>
      </c>
      <c r="B8" s="252"/>
      <c r="C8" s="252"/>
      <c r="D8" s="252"/>
      <c r="E8" s="252"/>
    </row>
    <row r="9" spans="1:5" ht="15.6" customHeight="1" x14ac:dyDescent="0.2">
      <c r="A9" s="252"/>
      <c r="B9" s="252"/>
      <c r="C9" s="252"/>
      <c r="D9" s="252"/>
      <c r="E9" s="252"/>
    </row>
    <row r="10" spans="1:5" ht="15.6" customHeight="1" x14ac:dyDescent="0.2">
      <c r="A10" s="47"/>
      <c r="B10" s="47"/>
      <c r="C10" s="47"/>
      <c r="D10" s="47"/>
      <c r="E10" s="47"/>
    </row>
    <row r="11" spans="1:5" ht="33.6" customHeight="1" x14ac:dyDescent="0.2">
      <c r="A11" s="262" t="s">
        <v>36</v>
      </c>
      <c r="B11" s="263"/>
      <c r="C11" s="263"/>
      <c r="D11" s="263"/>
      <c r="E11" s="263"/>
    </row>
    <row r="12" spans="1:5" ht="19.899999999999999" customHeight="1" x14ac:dyDescent="0.2">
      <c r="A12" s="47"/>
      <c r="B12" s="47"/>
      <c r="C12" s="47"/>
      <c r="D12" s="47"/>
      <c r="E12" s="47"/>
    </row>
    <row r="13" spans="1:5" ht="25.9" customHeight="1" x14ac:dyDescent="0.35">
      <c r="A13" s="266" t="s">
        <v>23</v>
      </c>
      <c r="B13" s="267"/>
      <c r="C13" s="267"/>
      <c r="D13" s="267"/>
      <c r="E13" s="268"/>
    </row>
    <row r="14" spans="1:5" ht="36.6" customHeight="1" x14ac:dyDescent="0.2">
      <c r="A14" s="48" t="s">
        <v>0</v>
      </c>
      <c r="B14" s="49" t="s">
        <v>68</v>
      </c>
      <c r="C14" s="50" t="s">
        <v>13</v>
      </c>
      <c r="D14" s="50" t="s">
        <v>35</v>
      </c>
      <c r="E14" s="50" t="s">
        <v>2</v>
      </c>
    </row>
    <row r="15" spans="1:5" ht="18" customHeight="1" x14ac:dyDescent="0.2">
      <c r="A15" s="51">
        <v>1</v>
      </c>
      <c r="B15" s="52"/>
      <c r="C15" s="53" t="s">
        <v>24</v>
      </c>
      <c r="D15" s="54"/>
      <c r="E15" s="55" t="b">
        <f>IF(C15="M",IF(D15=1,1500,IF(D15=2,1170,IF(D15=3,1000,IF(D15=4,830,IF(D15=5,670,IF(D15=6,500)))))))</f>
        <v>0</v>
      </c>
    </row>
    <row r="16" spans="1:5" ht="18" customHeight="1" x14ac:dyDescent="0.2">
      <c r="A16" s="51">
        <v>2</v>
      </c>
      <c r="B16" s="52"/>
      <c r="C16" s="53" t="s">
        <v>24</v>
      </c>
      <c r="D16" s="54"/>
      <c r="E16" s="55" t="b">
        <f>IF(C16="M",IF(D16=1,1500,IF(D16=2,1170,IF(D16=3,1000,IF(D16=4,830,IF(D16=5,670,IF(D16=6,500)))))))</f>
        <v>0</v>
      </c>
    </row>
    <row r="17" spans="1:5" ht="18" customHeight="1" x14ac:dyDescent="0.2">
      <c r="A17" s="51">
        <v>3</v>
      </c>
      <c r="B17" s="52"/>
      <c r="C17" s="53" t="s">
        <v>24</v>
      </c>
      <c r="D17" s="54"/>
      <c r="E17" s="55" t="b">
        <f>IF(C17="M",IF(D17=1,1500,IF(D17=2,1170,IF(D17=3,1000,IF(D17=4,830,IF(D17=5,670,IF(D17=6,500)))))))</f>
        <v>0</v>
      </c>
    </row>
    <row r="18" spans="1:5" ht="18" customHeight="1" x14ac:dyDescent="0.2">
      <c r="A18" s="51">
        <v>4</v>
      </c>
      <c r="B18" s="52"/>
      <c r="C18" s="53" t="s">
        <v>24</v>
      </c>
      <c r="D18" s="54"/>
      <c r="E18" s="55" t="b">
        <f>IF(C18="M",IF(D18=1,1500,IF(D18=2,1170,IF(D18=3,1000,IF(D18=4,830,IF(D18=5,670,IF(D18=6,500)))))))</f>
        <v>0</v>
      </c>
    </row>
    <row r="19" spans="1:5" ht="18" customHeight="1" x14ac:dyDescent="0.2">
      <c r="A19" s="51">
        <v>5</v>
      </c>
      <c r="B19" s="52"/>
      <c r="C19" s="53" t="s">
        <v>40</v>
      </c>
      <c r="D19" s="54"/>
      <c r="E19" s="55">
        <f>IF(C19="Md",IF(D19=1,500,IF(D19=2,390,IF(D19=3,333,))))</f>
        <v>0</v>
      </c>
    </row>
    <row r="20" spans="1:5" ht="18" customHeight="1" x14ac:dyDescent="0.2">
      <c r="A20" s="51">
        <v>6</v>
      </c>
      <c r="B20" s="112"/>
      <c r="C20" s="53" t="s">
        <v>40</v>
      </c>
      <c r="D20" s="54"/>
      <c r="E20" s="55">
        <f>IF(C20="Md",IF(D20=1,500,IF(D20=2,390,IF(D20=3,333,))))</f>
        <v>0</v>
      </c>
    </row>
    <row r="21" spans="1:5" ht="18" customHeight="1" x14ac:dyDescent="0.2">
      <c r="A21" s="56">
        <v>7</v>
      </c>
      <c r="B21" s="112"/>
      <c r="C21" s="53" t="s">
        <v>40</v>
      </c>
      <c r="D21" s="54"/>
      <c r="E21" s="55">
        <f>IF(C21="Md",IF(D21=1,500,IF(D21=2,390,IF(D21=3,333,))))</f>
        <v>0</v>
      </c>
    </row>
    <row r="22" spans="1:5" ht="18" customHeight="1" x14ac:dyDescent="0.2">
      <c r="A22" s="51">
        <v>8</v>
      </c>
      <c r="B22" s="112"/>
      <c r="C22" s="53" t="s">
        <v>40</v>
      </c>
      <c r="D22" s="54"/>
      <c r="E22" s="55">
        <f>IF(C22="Md",IF(D22=1,500,IF(D22=2,390,IF(D22=3,333,))))</f>
        <v>0</v>
      </c>
    </row>
    <row r="23" spans="1:5" ht="18" customHeight="1" x14ac:dyDescent="0.2">
      <c r="A23" s="56">
        <v>9</v>
      </c>
      <c r="B23" s="112"/>
      <c r="C23" s="53" t="s">
        <v>40</v>
      </c>
      <c r="D23" s="54"/>
      <c r="E23" s="55">
        <f>IF(C23="Md",IF(D23=1,500,IF(D23=2,390,IF(D23=3,333,))))</f>
        <v>0</v>
      </c>
    </row>
    <row r="24" spans="1:5" ht="18" customHeight="1" x14ac:dyDescent="0.2">
      <c r="A24" s="51">
        <v>10</v>
      </c>
      <c r="B24" s="52"/>
      <c r="C24" s="53" t="s">
        <v>11</v>
      </c>
      <c r="D24" s="54"/>
      <c r="E24" s="55" t="b">
        <f t="shared" ref="E24:E43" si="0">IF(C24="MP",IF(D24=1,300,IF(D24=2,230,IF(D24=3,200,IF(D24=4,170,IF(D24=5,135,IF(D24=6,100)))))))</f>
        <v>0</v>
      </c>
    </row>
    <row r="25" spans="1:5" ht="18" customHeight="1" x14ac:dyDescent="0.2">
      <c r="A25" s="56">
        <v>11</v>
      </c>
      <c r="B25" s="52"/>
      <c r="C25" s="53" t="s">
        <v>11</v>
      </c>
      <c r="D25" s="54"/>
      <c r="E25" s="55" t="b">
        <f t="shared" si="0"/>
        <v>0</v>
      </c>
    </row>
    <row r="26" spans="1:5" ht="18" customHeight="1" x14ac:dyDescent="0.2">
      <c r="A26" s="51">
        <v>12</v>
      </c>
      <c r="B26" s="52"/>
      <c r="C26" s="53" t="s">
        <v>11</v>
      </c>
      <c r="D26" s="54"/>
      <c r="E26" s="55" t="b">
        <f t="shared" si="0"/>
        <v>0</v>
      </c>
    </row>
    <row r="27" spans="1:5" ht="18" customHeight="1" x14ac:dyDescent="0.2">
      <c r="A27" s="56">
        <v>13</v>
      </c>
      <c r="B27" s="52"/>
      <c r="C27" s="53" t="s">
        <v>11</v>
      </c>
      <c r="D27" s="54"/>
      <c r="E27" s="55" t="b">
        <f t="shared" si="0"/>
        <v>0</v>
      </c>
    </row>
    <row r="28" spans="1:5" ht="18" customHeight="1" x14ac:dyDescent="0.2">
      <c r="A28" s="51">
        <v>14</v>
      </c>
      <c r="B28" s="52"/>
      <c r="C28" s="53" t="s">
        <v>11</v>
      </c>
      <c r="D28" s="54"/>
      <c r="E28" s="55" t="b">
        <f t="shared" si="0"/>
        <v>0</v>
      </c>
    </row>
    <row r="29" spans="1:5" ht="18" customHeight="1" x14ac:dyDescent="0.2">
      <c r="A29" s="56">
        <v>15</v>
      </c>
      <c r="B29" s="52"/>
      <c r="C29" s="53" t="s">
        <v>11</v>
      </c>
      <c r="D29" s="54"/>
      <c r="E29" s="55" t="b">
        <f t="shared" si="0"/>
        <v>0</v>
      </c>
    </row>
    <row r="30" spans="1:5" ht="18" customHeight="1" x14ac:dyDescent="0.2">
      <c r="A30" s="51">
        <v>16</v>
      </c>
      <c r="B30" s="52"/>
      <c r="C30" s="53" t="s">
        <v>11</v>
      </c>
      <c r="D30" s="54"/>
      <c r="E30" s="55" t="b">
        <f t="shared" si="0"/>
        <v>0</v>
      </c>
    </row>
    <row r="31" spans="1:5" ht="18" customHeight="1" x14ac:dyDescent="0.2">
      <c r="A31" s="56">
        <v>17</v>
      </c>
      <c r="B31" s="52"/>
      <c r="C31" s="53" t="s">
        <v>11</v>
      </c>
      <c r="D31" s="54"/>
      <c r="E31" s="55" t="b">
        <f t="shared" si="0"/>
        <v>0</v>
      </c>
    </row>
    <row r="32" spans="1:5" ht="18" customHeight="1" x14ac:dyDescent="0.2">
      <c r="A32" s="51">
        <v>18</v>
      </c>
      <c r="B32" s="52"/>
      <c r="C32" s="53" t="s">
        <v>11</v>
      </c>
      <c r="D32" s="54"/>
      <c r="E32" s="55" t="b">
        <f t="shared" si="0"/>
        <v>0</v>
      </c>
    </row>
    <row r="33" spans="1:5" ht="18" customHeight="1" x14ac:dyDescent="0.2">
      <c r="A33" s="56">
        <v>19</v>
      </c>
      <c r="B33" s="52"/>
      <c r="C33" s="53" t="s">
        <v>11</v>
      </c>
      <c r="D33" s="54"/>
      <c r="E33" s="55" t="b">
        <f t="shared" si="0"/>
        <v>0</v>
      </c>
    </row>
    <row r="34" spans="1:5" ht="18" customHeight="1" x14ac:dyDescent="0.2">
      <c r="A34" s="51">
        <v>20</v>
      </c>
      <c r="B34" s="52"/>
      <c r="C34" s="53" t="s">
        <v>11</v>
      </c>
      <c r="D34" s="54"/>
      <c r="E34" s="55" t="b">
        <f t="shared" si="0"/>
        <v>0</v>
      </c>
    </row>
    <row r="35" spans="1:5" ht="18" customHeight="1" x14ac:dyDescent="0.2">
      <c r="A35" s="56">
        <v>21</v>
      </c>
      <c r="B35" s="52"/>
      <c r="C35" s="53" t="s">
        <v>11</v>
      </c>
      <c r="D35" s="54"/>
      <c r="E35" s="55" t="b">
        <f t="shared" si="0"/>
        <v>0</v>
      </c>
    </row>
    <row r="36" spans="1:5" ht="18" customHeight="1" x14ac:dyDescent="0.2">
      <c r="A36" s="51">
        <v>22</v>
      </c>
      <c r="B36" s="52"/>
      <c r="C36" s="53" t="s">
        <v>11</v>
      </c>
      <c r="D36" s="54"/>
      <c r="E36" s="55" t="b">
        <f t="shared" si="0"/>
        <v>0</v>
      </c>
    </row>
    <row r="37" spans="1:5" ht="18" customHeight="1" x14ac:dyDescent="0.2">
      <c r="A37" s="56">
        <v>23</v>
      </c>
      <c r="B37" s="52"/>
      <c r="C37" s="53" t="s">
        <v>11</v>
      </c>
      <c r="D37" s="54"/>
      <c r="E37" s="55" t="b">
        <f t="shared" si="0"/>
        <v>0</v>
      </c>
    </row>
    <row r="38" spans="1:5" ht="18" customHeight="1" x14ac:dyDescent="0.2">
      <c r="A38" s="51">
        <v>24</v>
      </c>
      <c r="B38" s="52"/>
      <c r="C38" s="53" t="s">
        <v>11</v>
      </c>
      <c r="D38" s="54"/>
      <c r="E38" s="55" t="b">
        <f t="shared" si="0"/>
        <v>0</v>
      </c>
    </row>
    <row r="39" spans="1:5" ht="18" customHeight="1" x14ac:dyDescent="0.2">
      <c r="A39" s="56">
        <v>25</v>
      </c>
      <c r="B39" s="52"/>
      <c r="C39" s="53" t="s">
        <v>11</v>
      </c>
      <c r="D39" s="54"/>
      <c r="E39" s="55" t="b">
        <f t="shared" si="0"/>
        <v>0</v>
      </c>
    </row>
    <row r="40" spans="1:5" ht="18" customHeight="1" x14ac:dyDescent="0.2">
      <c r="A40" s="51">
        <v>26</v>
      </c>
      <c r="B40" s="52"/>
      <c r="C40" s="53" t="s">
        <v>11</v>
      </c>
      <c r="D40" s="54"/>
      <c r="E40" s="55" t="b">
        <f t="shared" si="0"/>
        <v>0</v>
      </c>
    </row>
    <row r="41" spans="1:5" ht="18" customHeight="1" x14ac:dyDescent="0.2">
      <c r="A41" s="56">
        <v>27</v>
      </c>
      <c r="B41" s="52"/>
      <c r="C41" s="53" t="s">
        <v>11</v>
      </c>
      <c r="D41" s="54"/>
      <c r="E41" s="55" t="b">
        <f t="shared" si="0"/>
        <v>0</v>
      </c>
    </row>
    <row r="42" spans="1:5" ht="18" customHeight="1" x14ac:dyDescent="0.2">
      <c r="A42" s="51">
        <v>28</v>
      </c>
      <c r="B42" s="52"/>
      <c r="C42" s="53" t="s">
        <v>11</v>
      </c>
      <c r="D42" s="54"/>
      <c r="E42" s="55" t="b">
        <f t="shared" si="0"/>
        <v>0</v>
      </c>
    </row>
    <row r="43" spans="1:5" ht="18" customHeight="1" x14ac:dyDescent="0.2">
      <c r="A43" s="56">
        <v>29</v>
      </c>
      <c r="B43" s="52"/>
      <c r="C43" s="53" t="s">
        <v>11</v>
      </c>
      <c r="D43" s="54"/>
      <c r="E43" s="55" t="b">
        <f t="shared" si="0"/>
        <v>0</v>
      </c>
    </row>
    <row r="44" spans="1:5" ht="18" customHeight="1" x14ac:dyDescent="0.2">
      <c r="A44" s="51">
        <v>30</v>
      </c>
      <c r="B44" s="52"/>
      <c r="C44" s="53" t="s">
        <v>12</v>
      </c>
      <c r="D44" s="54"/>
      <c r="E44" s="55" t="b">
        <f t="shared" ref="E44:E58" si="1">IF(C44="PP",IF(D44=1,300,IF(D44=2,230,IF(D44=3,200,IF(D44=4,170,IF(D44=5,135,IF(D44=6,100)))))))</f>
        <v>0</v>
      </c>
    </row>
    <row r="45" spans="1:5" ht="18" customHeight="1" x14ac:dyDescent="0.2">
      <c r="A45" s="56">
        <v>31</v>
      </c>
      <c r="B45" s="52"/>
      <c r="C45" s="53" t="s">
        <v>12</v>
      </c>
      <c r="D45" s="54"/>
      <c r="E45" s="55" t="b">
        <f t="shared" si="1"/>
        <v>0</v>
      </c>
    </row>
    <row r="46" spans="1:5" ht="18" customHeight="1" x14ac:dyDescent="0.2">
      <c r="A46" s="51">
        <v>32</v>
      </c>
      <c r="B46" s="52"/>
      <c r="C46" s="53" t="s">
        <v>12</v>
      </c>
      <c r="D46" s="54"/>
      <c r="E46" s="55" t="b">
        <f t="shared" si="1"/>
        <v>0</v>
      </c>
    </row>
    <row r="47" spans="1:5" ht="18" customHeight="1" x14ac:dyDescent="0.2">
      <c r="A47" s="56">
        <v>33</v>
      </c>
      <c r="B47" s="52"/>
      <c r="C47" s="53" t="s">
        <v>12</v>
      </c>
      <c r="D47" s="54"/>
      <c r="E47" s="55" t="b">
        <f t="shared" si="1"/>
        <v>0</v>
      </c>
    </row>
    <row r="48" spans="1:5" ht="18" customHeight="1" x14ac:dyDescent="0.2">
      <c r="A48" s="51">
        <v>34</v>
      </c>
      <c r="B48" s="52"/>
      <c r="C48" s="53" t="s">
        <v>12</v>
      </c>
      <c r="D48" s="54"/>
      <c r="E48" s="55" t="b">
        <f t="shared" si="1"/>
        <v>0</v>
      </c>
    </row>
    <row r="49" spans="1:5" ht="18" customHeight="1" x14ac:dyDescent="0.2">
      <c r="A49" s="56">
        <v>35</v>
      </c>
      <c r="B49" s="52"/>
      <c r="C49" s="53" t="s">
        <v>12</v>
      </c>
      <c r="D49" s="54"/>
      <c r="E49" s="55" t="b">
        <f t="shared" si="1"/>
        <v>0</v>
      </c>
    </row>
    <row r="50" spans="1:5" ht="18" customHeight="1" x14ac:dyDescent="0.2">
      <c r="A50" s="51">
        <v>36</v>
      </c>
      <c r="B50" s="52"/>
      <c r="C50" s="53" t="s">
        <v>12</v>
      </c>
      <c r="D50" s="54"/>
      <c r="E50" s="55" t="b">
        <f t="shared" si="1"/>
        <v>0</v>
      </c>
    </row>
    <row r="51" spans="1:5" ht="18" customHeight="1" x14ac:dyDescent="0.2">
      <c r="A51" s="56">
        <v>37</v>
      </c>
      <c r="B51" s="52"/>
      <c r="C51" s="53" t="s">
        <v>12</v>
      </c>
      <c r="D51" s="54"/>
      <c r="E51" s="55" t="b">
        <f t="shared" si="1"/>
        <v>0</v>
      </c>
    </row>
    <row r="52" spans="1:5" ht="18" customHeight="1" x14ac:dyDescent="0.2">
      <c r="A52" s="51">
        <v>38</v>
      </c>
      <c r="B52" s="52"/>
      <c r="C52" s="53" t="s">
        <v>12</v>
      </c>
      <c r="D52" s="54"/>
      <c r="E52" s="55" t="b">
        <f t="shared" si="1"/>
        <v>0</v>
      </c>
    </row>
    <row r="53" spans="1:5" ht="18" customHeight="1" x14ac:dyDescent="0.2">
      <c r="A53" s="56">
        <v>39</v>
      </c>
      <c r="B53" s="52"/>
      <c r="C53" s="53" t="s">
        <v>12</v>
      </c>
      <c r="D53" s="54"/>
      <c r="E53" s="55" t="b">
        <f t="shared" si="1"/>
        <v>0</v>
      </c>
    </row>
    <row r="54" spans="1:5" ht="18" customHeight="1" x14ac:dyDescent="0.2">
      <c r="A54" s="51">
        <v>40</v>
      </c>
      <c r="B54" s="52"/>
      <c r="C54" s="53" t="s">
        <v>12</v>
      </c>
      <c r="D54" s="54"/>
      <c r="E54" s="55" t="b">
        <f t="shared" si="1"/>
        <v>0</v>
      </c>
    </row>
    <row r="55" spans="1:5" ht="18" customHeight="1" x14ac:dyDescent="0.2">
      <c r="A55" s="56">
        <v>41</v>
      </c>
      <c r="B55" s="52"/>
      <c r="C55" s="53" t="s">
        <v>12</v>
      </c>
      <c r="D55" s="54"/>
      <c r="E55" s="55" t="b">
        <f t="shared" si="1"/>
        <v>0</v>
      </c>
    </row>
    <row r="56" spans="1:5" ht="18" customHeight="1" x14ac:dyDescent="0.2">
      <c r="A56" s="51">
        <v>42</v>
      </c>
      <c r="B56" s="52"/>
      <c r="C56" s="53" t="s">
        <v>12</v>
      </c>
      <c r="D56" s="54"/>
      <c r="E56" s="55" t="b">
        <f t="shared" si="1"/>
        <v>0</v>
      </c>
    </row>
    <row r="57" spans="1:5" ht="18" customHeight="1" x14ac:dyDescent="0.2">
      <c r="A57" s="56">
        <v>43</v>
      </c>
      <c r="B57" s="52"/>
      <c r="C57" s="53" t="s">
        <v>12</v>
      </c>
      <c r="D57" s="54"/>
      <c r="E57" s="55" t="b">
        <f t="shared" si="1"/>
        <v>0</v>
      </c>
    </row>
    <row r="58" spans="1:5" ht="18" customHeight="1" x14ac:dyDescent="0.2">
      <c r="A58" s="51">
        <v>44</v>
      </c>
      <c r="B58" s="52"/>
      <c r="C58" s="53" t="s">
        <v>12</v>
      </c>
      <c r="D58" s="54"/>
      <c r="E58" s="55" t="b">
        <f t="shared" si="1"/>
        <v>0</v>
      </c>
    </row>
    <row r="59" spans="1:5" ht="18" customHeight="1" x14ac:dyDescent="0.2">
      <c r="A59" s="56">
        <v>45</v>
      </c>
      <c r="B59" s="52"/>
      <c r="C59" s="53" t="s">
        <v>17</v>
      </c>
      <c r="D59" s="54"/>
      <c r="E59" s="55" t="b">
        <f>IF(C59="RS",IF(D59=1,1000))</f>
        <v>0</v>
      </c>
    </row>
    <row r="60" spans="1:5" ht="18" customHeight="1" x14ac:dyDescent="0.2">
      <c r="A60" s="51">
        <v>46</v>
      </c>
      <c r="B60" s="112"/>
      <c r="C60" s="53" t="s">
        <v>17</v>
      </c>
      <c r="D60" s="54"/>
      <c r="E60" s="55" t="b">
        <f>IF(C60="RS",IF(D60=1,1000))</f>
        <v>0</v>
      </c>
    </row>
    <row r="61" spans="1:5" ht="18" customHeight="1" x14ac:dyDescent="0.2">
      <c r="A61" s="56">
        <v>47</v>
      </c>
      <c r="B61" s="52"/>
      <c r="C61" s="53" t="s">
        <v>18</v>
      </c>
      <c r="D61" s="54"/>
      <c r="E61" s="55" t="b">
        <f>IF(C61="RP",IF(D61=1,200))</f>
        <v>0</v>
      </c>
    </row>
    <row r="62" spans="1:5" ht="18" customHeight="1" x14ac:dyDescent="0.2">
      <c r="A62" s="51">
        <v>48</v>
      </c>
      <c r="B62" s="112"/>
      <c r="C62" s="53" t="s">
        <v>18</v>
      </c>
      <c r="D62" s="54"/>
      <c r="E62" s="55" t="b">
        <f>IF(C62="RP",IF(D62=1,200))</f>
        <v>0</v>
      </c>
    </row>
    <row r="63" spans="1:5" ht="24.6" customHeight="1" x14ac:dyDescent="0.2">
      <c r="A63" s="269" t="s">
        <v>20</v>
      </c>
      <c r="B63" s="270"/>
      <c r="C63" s="270"/>
      <c r="D63" s="271"/>
      <c r="E63" s="57">
        <f>SUM(E15:E62)</f>
        <v>0</v>
      </c>
    </row>
    <row r="64" spans="1:5" ht="20.45" customHeight="1" x14ac:dyDescent="0.2">
      <c r="A64" s="47"/>
      <c r="B64" s="47"/>
      <c r="C64" s="47"/>
      <c r="D64" s="47"/>
      <c r="E64" s="47"/>
    </row>
    <row r="65" spans="1:5" ht="25.15" customHeight="1" x14ac:dyDescent="0.35">
      <c r="A65" s="272" t="s">
        <v>21</v>
      </c>
      <c r="B65" s="273"/>
      <c r="C65" s="273"/>
      <c r="D65" s="273"/>
      <c r="E65" s="273"/>
    </row>
    <row r="66" spans="1:5" ht="53.45" customHeight="1" x14ac:dyDescent="0.2">
      <c r="A66" s="48" t="s">
        <v>0</v>
      </c>
      <c r="B66" s="49" t="s">
        <v>69</v>
      </c>
      <c r="C66" s="50" t="s">
        <v>55</v>
      </c>
      <c r="D66" s="50" t="s">
        <v>3</v>
      </c>
      <c r="E66" s="50" t="s">
        <v>2</v>
      </c>
    </row>
    <row r="67" spans="1:5" ht="19.899999999999999" customHeight="1" x14ac:dyDescent="0.2">
      <c r="A67" s="51">
        <v>1</v>
      </c>
      <c r="B67" s="52" t="s">
        <v>25</v>
      </c>
      <c r="C67" s="58"/>
      <c r="D67" s="59" t="s">
        <v>24</v>
      </c>
      <c r="E67" s="60" t="b">
        <f>IF(D67="M",IF(C67=1,3000))</f>
        <v>0</v>
      </c>
    </row>
    <row r="68" spans="1:5" ht="19.899999999999999" customHeight="1" x14ac:dyDescent="0.2">
      <c r="A68" s="51">
        <v>2</v>
      </c>
      <c r="B68" s="52" t="s">
        <v>26</v>
      </c>
      <c r="C68" s="58"/>
      <c r="D68" s="59" t="s">
        <v>24</v>
      </c>
      <c r="E68" s="60" t="b">
        <f>IF(D68="M",IF(C68=1,2500))</f>
        <v>0</v>
      </c>
    </row>
    <row r="69" spans="1:5" ht="19.899999999999999" customHeight="1" x14ac:dyDescent="0.2">
      <c r="A69" s="51">
        <v>3</v>
      </c>
      <c r="B69" s="52" t="s">
        <v>101</v>
      </c>
      <c r="C69" s="61"/>
      <c r="D69" s="59">
        <v>1500</v>
      </c>
      <c r="E69" s="60">
        <f>PRODUCT(C69*D69)</f>
        <v>0</v>
      </c>
    </row>
    <row r="70" spans="1:5" ht="19.899999999999999" customHeight="1" x14ac:dyDescent="0.2">
      <c r="A70" s="51">
        <v>4</v>
      </c>
      <c r="B70" s="52" t="s">
        <v>100</v>
      </c>
      <c r="C70" s="61"/>
      <c r="D70" s="59">
        <v>1000</v>
      </c>
      <c r="E70" s="60">
        <f>PRODUCT(C70*D70)</f>
        <v>0</v>
      </c>
    </row>
    <row r="71" spans="1:5" ht="19.899999999999999" customHeight="1" x14ac:dyDescent="0.2">
      <c r="A71" s="51">
        <v>5</v>
      </c>
      <c r="B71" s="52" t="s">
        <v>140</v>
      </c>
      <c r="C71" s="61"/>
      <c r="D71" s="59">
        <v>500</v>
      </c>
      <c r="E71" s="60">
        <f>PRODUCT(C71*D71)</f>
        <v>0</v>
      </c>
    </row>
    <row r="72" spans="1:5" ht="19.899999999999999" customHeight="1" x14ac:dyDescent="0.2">
      <c r="A72" s="51">
        <v>6</v>
      </c>
      <c r="B72" s="52" t="s">
        <v>27</v>
      </c>
      <c r="C72" s="61"/>
      <c r="D72" s="59">
        <v>300</v>
      </c>
      <c r="E72" s="60">
        <f>PRODUCT(C72*D72)</f>
        <v>0</v>
      </c>
    </row>
    <row r="73" spans="1:5" ht="33.6" customHeight="1" x14ac:dyDescent="0.2">
      <c r="A73" s="51">
        <v>7</v>
      </c>
      <c r="B73" s="52" t="s">
        <v>28</v>
      </c>
      <c r="C73" s="61"/>
      <c r="D73" s="59">
        <v>200</v>
      </c>
      <c r="E73" s="60">
        <f>PRODUCT(C73*D73)</f>
        <v>0</v>
      </c>
    </row>
    <row r="74" spans="1:5" ht="25.15" customHeight="1" x14ac:dyDescent="0.2">
      <c r="A74" s="269" t="s">
        <v>22</v>
      </c>
      <c r="B74" s="270"/>
      <c r="C74" s="270"/>
      <c r="D74" s="271"/>
      <c r="E74" s="62">
        <f>SUM(E67:E73)</f>
        <v>0</v>
      </c>
    </row>
    <row r="75" spans="1:5" ht="18.600000000000001" customHeight="1" x14ac:dyDescent="0.2">
      <c r="A75" s="63"/>
      <c r="B75" s="64"/>
      <c r="C75" s="64"/>
      <c r="D75" s="64"/>
      <c r="E75" s="65"/>
    </row>
    <row r="76" spans="1:5" ht="57" customHeight="1" x14ac:dyDescent="0.2">
      <c r="A76" s="264" t="s">
        <v>70</v>
      </c>
      <c r="B76" s="265"/>
      <c r="C76" s="265"/>
      <c r="D76" s="265"/>
      <c r="E76" s="265"/>
    </row>
    <row r="77" spans="1:5" ht="17.45" customHeight="1" x14ac:dyDescent="0.2"/>
    <row r="78" spans="1:5" ht="27" customHeight="1" x14ac:dyDescent="0.2">
      <c r="A78" s="240" t="s">
        <v>6</v>
      </c>
      <c r="B78" s="241"/>
      <c r="C78" s="241"/>
      <c r="D78" s="241"/>
      <c r="E78" s="242"/>
    </row>
    <row r="79" spans="1:5" ht="51" customHeight="1" x14ac:dyDescent="0.2">
      <c r="A79" s="66" t="s">
        <v>0</v>
      </c>
      <c r="B79" s="67" t="s">
        <v>71</v>
      </c>
      <c r="C79" s="68" t="s">
        <v>14</v>
      </c>
      <c r="D79" s="69" t="s">
        <v>1</v>
      </c>
      <c r="E79" s="69" t="s">
        <v>2</v>
      </c>
    </row>
    <row r="80" spans="1:5" ht="19.899999999999999" customHeight="1" x14ac:dyDescent="0.2">
      <c r="A80" s="66">
        <v>1</v>
      </c>
      <c r="B80" s="70" t="s">
        <v>82</v>
      </c>
      <c r="C80" s="71">
        <v>24</v>
      </c>
      <c r="D80" s="72">
        <v>20</v>
      </c>
      <c r="E80" s="73">
        <f t="shared" ref="E80:E86" si="2">PRODUCT(C80*D80)</f>
        <v>480</v>
      </c>
    </row>
    <row r="81" spans="1:9" ht="19.899999999999999" customHeight="1" x14ac:dyDescent="0.2">
      <c r="A81" s="66">
        <v>2</v>
      </c>
      <c r="B81" s="70" t="s">
        <v>83</v>
      </c>
      <c r="C81" s="71"/>
      <c r="D81" s="72">
        <v>20</v>
      </c>
      <c r="E81" s="73">
        <f t="shared" si="2"/>
        <v>0</v>
      </c>
    </row>
    <row r="82" spans="1:9" ht="19.899999999999999" customHeight="1" x14ac:dyDescent="0.2">
      <c r="A82" s="66">
        <v>3</v>
      </c>
      <c r="B82" s="70" t="s">
        <v>84</v>
      </c>
      <c r="C82" s="71"/>
      <c r="D82" s="72">
        <v>20</v>
      </c>
      <c r="E82" s="73">
        <f t="shared" si="2"/>
        <v>0</v>
      </c>
    </row>
    <row r="83" spans="1:9" ht="19.899999999999999" customHeight="1" x14ac:dyDescent="0.2">
      <c r="A83" s="66">
        <v>4</v>
      </c>
      <c r="B83" s="70" t="s">
        <v>85</v>
      </c>
      <c r="C83" s="71">
        <v>31</v>
      </c>
      <c r="D83" s="72">
        <v>20</v>
      </c>
      <c r="E83" s="73">
        <f t="shared" si="2"/>
        <v>620</v>
      </c>
    </row>
    <row r="84" spans="1:9" ht="19.899999999999999" customHeight="1" x14ac:dyDescent="0.2">
      <c r="A84" s="66">
        <v>5</v>
      </c>
      <c r="B84" s="74" t="s">
        <v>86</v>
      </c>
      <c r="C84" s="71">
        <v>17</v>
      </c>
      <c r="D84" s="72">
        <v>20</v>
      </c>
      <c r="E84" s="73">
        <f t="shared" si="2"/>
        <v>340</v>
      </c>
    </row>
    <row r="85" spans="1:9" ht="19.899999999999999" customHeight="1" x14ac:dyDescent="0.2">
      <c r="A85" s="66">
        <v>6</v>
      </c>
      <c r="B85" s="70" t="s">
        <v>4</v>
      </c>
      <c r="C85" s="71">
        <v>6</v>
      </c>
      <c r="D85" s="72">
        <v>100</v>
      </c>
      <c r="E85" s="73">
        <f t="shared" si="2"/>
        <v>600</v>
      </c>
    </row>
    <row r="86" spans="1:9" ht="22.15" customHeight="1" x14ac:dyDescent="0.2">
      <c r="A86" s="66">
        <v>7</v>
      </c>
      <c r="B86" s="70" t="s">
        <v>61</v>
      </c>
      <c r="C86" s="71">
        <v>6</v>
      </c>
      <c r="D86" s="72">
        <v>50</v>
      </c>
      <c r="E86" s="73">
        <f t="shared" si="2"/>
        <v>300</v>
      </c>
    </row>
    <row r="87" spans="1:9" ht="23.45" customHeight="1" x14ac:dyDescent="0.2">
      <c r="A87" s="245" t="s">
        <v>16</v>
      </c>
      <c r="B87" s="250"/>
      <c r="C87" s="250"/>
      <c r="D87" s="251"/>
      <c r="E87" s="57">
        <f>SUM(E80:E86)</f>
        <v>2340</v>
      </c>
    </row>
    <row r="88" spans="1:9" ht="19.149999999999999" customHeight="1" x14ac:dyDescent="0.2">
      <c r="A88" s="75"/>
      <c r="B88" s="76"/>
      <c r="C88" s="77"/>
      <c r="D88" s="77"/>
      <c r="E88" s="78"/>
    </row>
    <row r="89" spans="1:9" ht="27" customHeight="1" x14ac:dyDescent="0.35">
      <c r="A89" s="240" t="s">
        <v>72</v>
      </c>
      <c r="B89" s="248"/>
      <c r="C89" s="248"/>
      <c r="D89" s="248"/>
      <c r="E89" s="249"/>
    </row>
    <row r="90" spans="1:9" ht="40.15" customHeight="1" x14ac:dyDescent="0.2">
      <c r="A90" s="66" t="s">
        <v>0</v>
      </c>
      <c r="B90" s="67" t="s">
        <v>73</v>
      </c>
      <c r="C90" s="68" t="s">
        <v>13</v>
      </c>
      <c r="D90" s="68" t="s">
        <v>19</v>
      </c>
      <c r="E90" s="68" t="s">
        <v>2</v>
      </c>
    </row>
    <row r="91" spans="1:9" ht="18" customHeight="1" x14ac:dyDescent="0.2">
      <c r="A91" s="79">
        <v>1</v>
      </c>
      <c r="B91" s="52"/>
      <c r="C91" s="80" t="s">
        <v>10</v>
      </c>
      <c r="D91" s="54"/>
      <c r="E91" s="55" t="b">
        <f>IF(C91="PS",IF(D91=1,800,IF(D91=2,630,IF(D91=3,530,IF(D91=4,450,IF(D91=5,360,IF(D91=6,270)))))))</f>
        <v>0</v>
      </c>
      <c r="H91" s="81"/>
      <c r="I91" s="82"/>
    </row>
    <row r="92" spans="1:9" ht="18" customHeight="1" x14ac:dyDescent="0.2">
      <c r="A92" s="79">
        <v>2</v>
      </c>
      <c r="B92" s="52"/>
      <c r="C92" s="80" t="s">
        <v>10</v>
      </c>
      <c r="D92" s="54"/>
      <c r="E92" s="55" t="b">
        <f>IF(C92="PS",IF(D92=1,800,IF(D92=2,630,IF(D92=3,530,IF(D92=4,450,IF(D92=5,360,IF(D92=6,270)))))))</f>
        <v>0</v>
      </c>
      <c r="H92" s="81"/>
      <c r="I92" s="82"/>
    </row>
    <row r="93" spans="1:9" ht="18" customHeight="1" x14ac:dyDescent="0.2">
      <c r="A93" s="79">
        <v>3</v>
      </c>
      <c r="B93" s="52" t="s">
        <v>195</v>
      </c>
      <c r="C93" s="80" t="s">
        <v>11</v>
      </c>
      <c r="D93" s="54">
        <v>5</v>
      </c>
      <c r="E93" s="55">
        <f t="shared" ref="E93:E112" si="3">IF(C93="MP",IF(D93=1,200,IF(D93=2,160,IF(D93=3,130,IF(D93=4,110,IF(D93=5,90,IF(D93=6,70)))))))</f>
        <v>90</v>
      </c>
      <c r="H93" s="81"/>
      <c r="I93" s="82"/>
    </row>
    <row r="94" spans="1:9" ht="18" customHeight="1" x14ac:dyDescent="0.2">
      <c r="A94" s="79">
        <v>4</v>
      </c>
      <c r="B94" s="52" t="s">
        <v>194</v>
      </c>
      <c r="C94" s="80" t="s">
        <v>11</v>
      </c>
      <c r="D94" s="54">
        <v>1</v>
      </c>
      <c r="E94" s="55">
        <f t="shared" si="3"/>
        <v>200</v>
      </c>
      <c r="H94" s="81"/>
      <c r="I94" s="82"/>
    </row>
    <row r="95" spans="1:9" ht="18" customHeight="1" x14ac:dyDescent="0.2">
      <c r="A95" s="79">
        <v>5</v>
      </c>
      <c r="B95" s="52" t="s">
        <v>193</v>
      </c>
      <c r="C95" s="80" t="s">
        <v>11</v>
      </c>
      <c r="D95" s="54">
        <v>6</v>
      </c>
      <c r="E95" s="55">
        <f t="shared" si="3"/>
        <v>70</v>
      </c>
      <c r="H95" s="81"/>
      <c r="I95" s="82"/>
    </row>
    <row r="96" spans="1:9" ht="18" customHeight="1" x14ac:dyDescent="0.2">
      <c r="A96" s="79">
        <v>6</v>
      </c>
      <c r="B96" s="52" t="s">
        <v>192</v>
      </c>
      <c r="C96" s="80" t="s">
        <v>11</v>
      </c>
      <c r="D96" s="54">
        <v>3</v>
      </c>
      <c r="E96" s="55">
        <f t="shared" si="3"/>
        <v>130</v>
      </c>
      <c r="H96" s="81"/>
      <c r="I96" s="82"/>
    </row>
    <row r="97" spans="1:9" ht="18" customHeight="1" x14ac:dyDescent="0.2">
      <c r="A97" s="79">
        <v>7</v>
      </c>
      <c r="B97" s="52"/>
      <c r="C97" s="80" t="s">
        <v>11</v>
      </c>
      <c r="D97" s="54"/>
      <c r="E97" s="55" t="b">
        <f t="shared" si="3"/>
        <v>0</v>
      </c>
      <c r="H97" s="81"/>
      <c r="I97" s="82"/>
    </row>
    <row r="98" spans="1:9" ht="18" customHeight="1" x14ac:dyDescent="0.2">
      <c r="A98" s="79">
        <v>8</v>
      </c>
      <c r="B98" s="52"/>
      <c r="C98" s="80" t="s">
        <v>11</v>
      </c>
      <c r="D98" s="54"/>
      <c r="E98" s="55" t="b">
        <f t="shared" si="3"/>
        <v>0</v>
      </c>
      <c r="H98" s="81"/>
      <c r="I98" s="82"/>
    </row>
    <row r="99" spans="1:9" ht="18" customHeight="1" x14ac:dyDescent="0.2">
      <c r="A99" s="79">
        <v>9</v>
      </c>
      <c r="B99" s="52"/>
      <c r="C99" s="80" t="s">
        <v>11</v>
      </c>
      <c r="D99" s="54"/>
      <c r="E99" s="55" t="b">
        <f t="shared" si="3"/>
        <v>0</v>
      </c>
      <c r="H99" s="81"/>
      <c r="I99" s="82"/>
    </row>
    <row r="100" spans="1:9" ht="18" customHeight="1" x14ac:dyDescent="0.2">
      <c r="A100" s="79">
        <v>10</v>
      </c>
      <c r="B100" s="52"/>
      <c r="C100" s="80" t="s">
        <v>11</v>
      </c>
      <c r="D100" s="54"/>
      <c r="E100" s="55" t="b">
        <f t="shared" si="3"/>
        <v>0</v>
      </c>
      <c r="H100" s="81"/>
      <c r="I100" s="82"/>
    </row>
    <row r="101" spans="1:9" ht="18" customHeight="1" x14ac:dyDescent="0.2">
      <c r="A101" s="79">
        <v>11</v>
      </c>
      <c r="B101" s="52"/>
      <c r="C101" s="80" t="s">
        <v>11</v>
      </c>
      <c r="D101" s="54"/>
      <c r="E101" s="55" t="b">
        <f t="shared" si="3"/>
        <v>0</v>
      </c>
      <c r="H101" s="81"/>
      <c r="I101" s="82"/>
    </row>
    <row r="102" spans="1:9" ht="18" customHeight="1" x14ac:dyDescent="0.2">
      <c r="A102" s="79">
        <v>12</v>
      </c>
      <c r="B102" s="52"/>
      <c r="C102" s="80" t="s">
        <v>11</v>
      </c>
      <c r="D102" s="54"/>
      <c r="E102" s="55" t="b">
        <f t="shared" si="3"/>
        <v>0</v>
      </c>
      <c r="H102" s="81"/>
      <c r="I102" s="82"/>
    </row>
    <row r="103" spans="1:9" ht="18" customHeight="1" x14ac:dyDescent="0.2">
      <c r="A103" s="79">
        <v>13</v>
      </c>
      <c r="B103" s="52"/>
      <c r="C103" s="80" t="s">
        <v>11</v>
      </c>
      <c r="D103" s="54"/>
      <c r="E103" s="55" t="b">
        <f t="shared" si="3"/>
        <v>0</v>
      </c>
      <c r="H103" s="81"/>
      <c r="I103" s="82"/>
    </row>
    <row r="104" spans="1:9" ht="18" customHeight="1" x14ac:dyDescent="0.2">
      <c r="A104" s="79">
        <v>14</v>
      </c>
      <c r="B104" s="52"/>
      <c r="C104" s="80" t="s">
        <v>11</v>
      </c>
      <c r="D104" s="54"/>
      <c r="E104" s="55" t="b">
        <f t="shared" si="3"/>
        <v>0</v>
      </c>
      <c r="H104" s="81"/>
      <c r="I104" s="82"/>
    </row>
    <row r="105" spans="1:9" ht="18" customHeight="1" x14ac:dyDescent="0.2">
      <c r="A105" s="79">
        <v>15</v>
      </c>
      <c r="B105" s="52"/>
      <c r="C105" s="80" t="s">
        <v>11</v>
      </c>
      <c r="D105" s="54"/>
      <c r="E105" s="55" t="b">
        <f t="shared" si="3"/>
        <v>0</v>
      </c>
      <c r="H105" s="81"/>
      <c r="I105" s="82"/>
    </row>
    <row r="106" spans="1:9" ht="18" customHeight="1" x14ac:dyDescent="0.2">
      <c r="A106" s="79">
        <v>16</v>
      </c>
      <c r="B106" s="52"/>
      <c r="C106" s="80" t="s">
        <v>11</v>
      </c>
      <c r="D106" s="54"/>
      <c r="E106" s="55" t="b">
        <f t="shared" si="3"/>
        <v>0</v>
      </c>
      <c r="H106" s="81"/>
      <c r="I106" s="82"/>
    </row>
    <row r="107" spans="1:9" ht="18" customHeight="1" x14ac:dyDescent="0.2">
      <c r="A107" s="79">
        <v>17</v>
      </c>
      <c r="B107" s="52"/>
      <c r="C107" s="80" t="s">
        <v>11</v>
      </c>
      <c r="D107" s="54"/>
      <c r="E107" s="55" t="b">
        <f t="shared" si="3"/>
        <v>0</v>
      </c>
      <c r="H107" s="81"/>
      <c r="I107" s="82"/>
    </row>
    <row r="108" spans="1:9" ht="18" customHeight="1" x14ac:dyDescent="0.2">
      <c r="A108" s="79">
        <v>18</v>
      </c>
      <c r="B108" s="52"/>
      <c r="C108" s="80" t="s">
        <v>11</v>
      </c>
      <c r="D108" s="54"/>
      <c r="E108" s="55" t="b">
        <f t="shared" si="3"/>
        <v>0</v>
      </c>
      <c r="H108" s="81"/>
      <c r="I108" s="82"/>
    </row>
    <row r="109" spans="1:9" ht="18" customHeight="1" x14ac:dyDescent="0.2">
      <c r="A109" s="79">
        <v>19</v>
      </c>
      <c r="B109" s="52"/>
      <c r="C109" s="80" t="s">
        <v>11</v>
      </c>
      <c r="D109" s="54"/>
      <c r="E109" s="55" t="b">
        <f t="shared" si="3"/>
        <v>0</v>
      </c>
      <c r="H109" s="81"/>
      <c r="I109" s="82"/>
    </row>
    <row r="110" spans="1:9" ht="18" customHeight="1" x14ac:dyDescent="0.2">
      <c r="A110" s="79">
        <v>20</v>
      </c>
      <c r="B110" s="52"/>
      <c r="C110" s="80" t="s">
        <v>11</v>
      </c>
      <c r="D110" s="54"/>
      <c r="E110" s="55" t="b">
        <f t="shared" si="3"/>
        <v>0</v>
      </c>
      <c r="H110" s="81"/>
      <c r="I110" s="82"/>
    </row>
    <row r="111" spans="1:9" ht="18" customHeight="1" x14ac:dyDescent="0.2">
      <c r="A111" s="79">
        <v>21</v>
      </c>
      <c r="B111" s="52"/>
      <c r="C111" s="80" t="s">
        <v>11</v>
      </c>
      <c r="D111" s="54"/>
      <c r="E111" s="55" t="b">
        <f t="shared" si="3"/>
        <v>0</v>
      </c>
      <c r="H111" s="81"/>
      <c r="I111" s="82"/>
    </row>
    <row r="112" spans="1:9" ht="18" customHeight="1" x14ac:dyDescent="0.2">
      <c r="A112" s="79">
        <v>22</v>
      </c>
      <c r="B112" s="52"/>
      <c r="C112" s="80" t="s">
        <v>11</v>
      </c>
      <c r="D112" s="54"/>
      <c r="E112" s="55" t="b">
        <f t="shared" si="3"/>
        <v>0</v>
      </c>
      <c r="H112" s="81"/>
      <c r="I112" s="82"/>
    </row>
    <row r="113" spans="1:8" ht="18" customHeight="1" x14ac:dyDescent="0.2">
      <c r="A113" s="79">
        <v>23</v>
      </c>
      <c r="B113" s="52"/>
      <c r="C113" s="80" t="s">
        <v>12</v>
      </c>
      <c r="D113" s="54"/>
      <c r="E113" s="55" t="b">
        <f t="shared" ref="E113:E127" si="4">IF(C113="PP",IF(D113=1,200,IF(D113=2,160,IF(D113=3,130,IF(D113=4,110,IF(D113=5,90,IF(D113=6,70)))))))</f>
        <v>0</v>
      </c>
      <c r="H113" s="81"/>
    </row>
    <row r="114" spans="1:8" ht="18" customHeight="1" x14ac:dyDescent="0.2">
      <c r="A114" s="79">
        <v>24</v>
      </c>
      <c r="B114" s="52"/>
      <c r="C114" s="80" t="s">
        <v>12</v>
      </c>
      <c r="D114" s="54"/>
      <c r="E114" s="55" t="b">
        <f t="shared" si="4"/>
        <v>0</v>
      </c>
      <c r="H114" s="81"/>
    </row>
    <row r="115" spans="1:8" ht="18" customHeight="1" x14ac:dyDescent="0.2">
      <c r="A115" s="79">
        <v>25</v>
      </c>
      <c r="B115" s="52"/>
      <c r="C115" s="80" t="s">
        <v>12</v>
      </c>
      <c r="D115" s="54"/>
      <c r="E115" s="55" t="b">
        <f t="shared" si="4"/>
        <v>0</v>
      </c>
      <c r="H115" s="81"/>
    </row>
    <row r="116" spans="1:8" ht="18" customHeight="1" x14ac:dyDescent="0.2">
      <c r="A116" s="79">
        <v>26</v>
      </c>
      <c r="B116" s="52"/>
      <c r="C116" s="80" t="s">
        <v>12</v>
      </c>
      <c r="D116" s="54"/>
      <c r="E116" s="55" t="b">
        <f t="shared" si="4"/>
        <v>0</v>
      </c>
      <c r="H116" s="81"/>
    </row>
    <row r="117" spans="1:8" ht="18" customHeight="1" x14ac:dyDescent="0.2">
      <c r="A117" s="79">
        <v>27</v>
      </c>
      <c r="B117" s="52"/>
      <c r="C117" s="80" t="s">
        <v>12</v>
      </c>
      <c r="D117" s="54"/>
      <c r="E117" s="55" t="b">
        <f t="shared" si="4"/>
        <v>0</v>
      </c>
      <c r="H117" s="81"/>
    </row>
    <row r="118" spans="1:8" ht="18" customHeight="1" x14ac:dyDescent="0.2">
      <c r="A118" s="79">
        <v>28</v>
      </c>
      <c r="B118" s="52"/>
      <c r="C118" s="80" t="s">
        <v>12</v>
      </c>
      <c r="D118" s="54"/>
      <c r="E118" s="55" t="b">
        <f t="shared" si="4"/>
        <v>0</v>
      </c>
      <c r="H118" s="81"/>
    </row>
    <row r="119" spans="1:8" ht="18" customHeight="1" x14ac:dyDescent="0.2">
      <c r="A119" s="79">
        <v>29</v>
      </c>
      <c r="B119" s="52"/>
      <c r="C119" s="80" t="s">
        <v>12</v>
      </c>
      <c r="D119" s="54"/>
      <c r="E119" s="55" t="b">
        <f t="shared" si="4"/>
        <v>0</v>
      </c>
      <c r="H119" s="81"/>
    </row>
    <row r="120" spans="1:8" ht="18" customHeight="1" x14ac:dyDescent="0.2">
      <c r="A120" s="79">
        <v>30</v>
      </c>
      <c r="B120" s="52"/>
      <c r="C120" s="80" t="s">
        <v>12</v>
      </c>
      <c r="D120" s="54"/>
      <c r="E120" s="55" t="b">
        <f t="shared" si="4"/>
        <v>0</v>
      </c>
      <c r="H120" s="81"/>
    </row>
    <row r="121" spans="1:8" ht="18" customHeight="1" x14ac:dyDescent="0.2">
      <c r="A121" s="79">
        <v>31</v>
      </c>
      <c r="B121" s="52"/>
      <c r="C121" s="80" t="s">
        <v>12</v>
      </c>
      <c r="D121" s="54"/>
      <c r="E121" s="55" t="b">
        <f t="shared" si="4"/>
        <v>0</v>
      </c>
      <c r="H121" s="81"/>
    </row>
    <row r="122" spans="1:8" ht="18" customHeight="1" x14ac:dyDescent="0.2">
      <c r="A122" s="79">
        <v>32</v>
      </c>
      <c r="B122" s="52"/>
      <c r="C122" s="80" t="s">
        <v>12</v>
      </c>
      <c r="D122" s="54"/>
      <c r="E122" s="55" t="b">
        <f t="shared" si="4"/>
        <v>0</v>
      </c>
      <c r="H122" s="81"/>
    </row>
    <row r="123" spans="1:8" ht="18" customHeight="1" x14ac:dyDescent="0.2">
      <c r="A123" s="79">
        <v>33</v>
      </c>
      <c r="B123" s="52"/>
      <c r="C123" s="80" t="s">
        <v>12</v>
      </c>
      <c r="D123" s="54"/>
      <c r="E123" s="55" t="b">
        <f t="shared" si="4"/>
        <v>0</v>
      </c>
      <c r="H123" s="81"/>
    </row>
    <row r="124" spans="1:8" ht="18" customHeight="1" x14ac:dyDescent="0.2">
      <c r="A124" s="79">
        <v>34</v>
      </c>
      <c r="B124" s="52"/>
      <c r="C124" s="80" t="s">
        <v>12</v>
      </c>
      <c r="D124" s="54"/>
      <c r="E124" s="55" t="b">
        <f t="shared" si="4"/>
        <v>0</v>
      </c>
      <c r="H124" s="81"/>
    </row>
    <row r="125" spans="1:8" ht="18" customHeight="1" x14ac:dyDescent="0.2">
      <c r="A125" s="79">
        <v>35</v>
      </c>
      <c r="B125" s="52"/>
      <c r="C125" s="80" t="s">
        <v>12</v>
      </c>
      <c r="D125" s="54"/>
      <c r="E125" s="55" t="b">
        <f t="shared" si="4"/>
        <v>0</v>
      </c>
      <c r="H125" s="81"/>
    </row>
    <row r="126" spans="1:8" ht="18" customHeight="1" x14ac:dyDescent="0.2">
      <c r="A126" s="79">
        <v>36</v>
      </c>
      <c r="B126" s="52"/>
      <c r="C126" s="80" t="s">
        <v>12</v>
      </c>
      <c r="D126" s="54"/>
      <c r="E126" s="55" t="b">
        <f t="shared" si="4"/>
        <v>0</v>
      </c>
      <c r="H126" s="81"/>
    </row>
    <row r="127" spans="1:8" ht="18" customHeight="1" x14ac:dyDescent="0.2">
      <c r="A127" s="79">
        <v>37</v>
      </c>
      <c r="B127" s="52"/>
      <c r="C127" s="80" t="s">
        <v>12</v>
      </c>
      <c r="D127" s="54"/>
      <c r="E127" s="55" t="b">
        <f t="shared" si="4"/>
        <v>0</v>
      </c>
      <c r="H127" s="81"/>
    </row>
    <row r="128" spans="1:8" ht="18" customHeight="1" x14ac:dyDescent="0.2">
      <c r="A128" s="79">
        <v>38</v>
      </c>
      <c r="B128" s="52"/>
      <c r="C128" s="80" t="s">
        <v>87</v>
      </c>
      <c r="D128" s="54"/>
      <c r="E128" s="55" t="b">
        <f>IF(C128="FR",IF(D128=1,160,IF(D128=2,130,IF(D128=3,100,IF(D128=4,90,IF(D128=5,70,IF(D128=6,60)))))))</f>
        <v>0</v>
      </c>
      <c r="H128" s="81"/>
    </row>
    <row r="129" spans="1:9" ht="18" customHeight="1" x14ac:dyDescent="0.2">
      <c r="A129" s="79">
        <v>39</v>
      </c>
      <c r="B129" s="52"/>
      <c r="C129" s="80" t="s">
        <v>87</v>
      </c>
      <c r="D129" s="54"/>
      <c r="E129" s="55" t="b">
        <f>IF(C129="FR",IF(D129=1,160,IF(D129=2,130,IF(D129=3,100,IF(D129=4,90,IF(D129=5,70,IF(D129=6,60)))))))</f>
        <v>0</v>
      </c>
      <c r="H129" s="81"/>
    </row>
    <row r="130" spans="1:9" ht="18" customHeight="1" x14ac:dyDescent="0.2">
      <c r="A130" s="79">
        <v>40</v>
      </c>
      <c r="B130" s="52"/>
      <c r="C130" s="80" t="s">
        <v>87</v>
      </c>
      <c r="D130" s="54"/>
      <c r="E130" s="55" t="b">
        <f>IF(C130="FR",IF(D130=1,160,IF(D130=2,130,IF(D130=3,100,IF(D130=4,90,IF(D130=5,70,IF(D130=6,60)))))))</f>
        <v>0</v>
      </c>
      <c r="H130" s="81"/>
    </row>
    <row r="131" spans="1:9" ht="18" customHeight="1" x14ac:dyDescent="0.2">
      <c r="A131" s="79">
        <v>41</v>
      </c>
      <c r="B131" s="52"/>
      <c r="C131" s="80" t="s">
        <v>87</v>
      </c>
      <c r="D131" s="54"/>
      <c r="E131" s="55" t="b">
        <f>IF(C131="FR",IF(D131=1,160,IF(D131=2,130,IF(D131=3,100,IF(D131=4,90,IF(D131=5,70,IF(D131=6,60)))))))</f>
        <v>0</v>
      </c>
      <c r="H131" s="81"/>
    </row>
    <row r="132" spans="1:9" ht="18" customHeight="1" x14ac:dyDescent="0.2">
      <c r="A132" s="79">
        <v>42</v>
      </c>
      <c r="B132" s="52"/>
      <c r="C132" s="80" t="s">
        <v>17</v>
      </c>
      <c r="D132" s="54"/>
      <c r="E132" s="55" t="b">
        <f>IF(C132="RS",IF(D132=1,500))</f>
        <v>0</v>
      </c>
      <c r="H132" s="81"/>
    </row>
    <row r="133" spans="1:9" ht="18" customHeight="1" x14ac:dyDescent="0.2">
      <c r="A133" s="79">
        <v>43</v>
      </c>
      <c r="B133" s="52"/>
      <c r="C133" s="80" t="s">
        <v>18</v>
      </c>
      <c r="D133" s="54"/>
      <c r="E133" s="55" t="b">
        <f>IF(C133="RP",IF(D133=1,100))</f>
        <v>0</v>
      </c>
      <c r="H133" s="81"/>
    </row>
    <row r="134" spans="1:9" ht="18" customHeight="1" x14ac:dyDescent="0.2">
      <c r="A134" s="79">
        <v>44</v>
      </c>
      <c r="B134" s="52"/>
      <c r="C134" s="80" t="s">
        <v>59</v>
      </c>
      <c r="D134" s="54"/>
      <c r="E134" s="55" t="b">
        <f>IF(C134="FAI",IF(D134=1,200,IF(D134=2,160,IF(D134=3,130))))</f>
        <v>0</v>
      </c>
      <c r="H134" s="81"/>
    </row>
    <row r="135" spans="1:9" ht="18" customHeight="1" x14ac:dyDescent="0.2">
      <c r="A135" s="79">
        <v>45</v>
      </c>
      <c r="B135" s="52"/>
      <c r="C135" s="80" t="s">
        <v>59</v>
      </c>
      <c r="D135" s="54"/>
      <c r="E135" s="55" t="b">
        <f>IF(C135="FAI",IF(D135=1,200,IF(D135=2,160,IF(D135=3,130))))</f>
        <v>0</v>
      </c>
      <c r="H135" s="81"/>
    </row>
    <row r="136" spans="1:9" ht="18" customHeight="1" x14ac:dyDescent="0.2">
      <c r="A136" s="79">
        <v>46</v>
      </c>
      <c r="B136" s="52"/>
      <c r="C136" s="80" t="s">
        <v>59</v>
      </c>
      <c r="D136" s="54"/>
      <c r="E136" s="55" t="b">
        <f>IF(C136="FAI",IF(D136=1,200,IF(D136=2,160,IF(D136=3,130))))</f>
        <v>0</v>
      </c>
      <c r="H136" s="81"/>
    </row>
    <row r="137" spans="1:9" ht="18" customHeight="1" x14ac:dyDescent="0.2">
      <c r="A137" s="79">
        <v>47</v>
      </c>
      <c r="B137" s="52"/>
      <c r="C137" s="80" t="s">
        <v>60</v>
      </c>
      <c r="D137" s="54"/>
      <c r="E137" s="55" t="b">
        <f>IF(C137="PL",IF(D137=1,110,IF(D137=2,90,IF(D137=3,70))))</f>
        <v>0</v>
      </c>
      <c r="H137" s="81"/>
    </row>
    <row r="138" spans="1:9" ht="18" customHeight="1" x14ac:dyDescent="0.2">
      <c r="A138" s="79">
        <v>48</v>
      </c>
      <c r="B138" s="52"/>
      <c r="C138" s="80" t="s">
        <v>60</v>
      </c>
      <c r="D138" s="54"/>
      <c r="E138" s="55" t="b">
        <f>IF(C138="PL",IF(D138=1,110,IF(D138=2,90,IF(D138=3,70))))</f>
        <v>0</v>
      </c>
      <c r="H138" s="81"/>
    </row>
    <row r="139" spans="1:9" ht="18" customHeight="1" x14ac:dyDescent="0.2">
      <c r="A139" s="79">
        <v>49</v>
      </c>
      <c r="B139" s="52"/>
      <c r="C139" s="80" t="s">
        <v>60</v>
      </c>
      <c r="D139" s="54"/>
      <c r="E139" s="55" t="b">
        <f>IF(C139="PL",IF(D139=1,110,IF(D139=2,90,IF(D139=3,70))))</f>
        <v>0</v>
      </c>
      <c r="H139" s="81"/>
    </row>
    <row r="140" spans="1:9" ht="18" customHeight="1" x14ac:dyDescent="0.2">
      <c r="A140" s="79">
        <v>50</v>
      </c>
      <c r="B140" s="52"/>
      <c r="C140" s="80" t="s">
        <v>60</v>
      </c>
      <c r="D140" s="54"/>
      <c r="E140" s="55" t="b">
        <f>IF(C140="PL",IF(D140=1,110,IF(D140=2,90,IF(D140=3,70))))</f>
        <v>0</v>
      </c>
      <c r="H140" s="81"/>
    </row>
    <row r="141" spans="1:9" ht="24.6" customHeight="1" x14ac:dyDescent="0.2">
      <c r="A141" s="245" t="s">
        <v>15</v>
      </c>
      <c r="B141" s="246"/>
      <c r="C141" s="246"/>
      <c r="D141" s="247"/>
      <c r="E141" s="57">
        <f>SUM(E91:E140)</f>
        <v>490</v>
      </c>
      <c r="H141" s="81"/>
    </row>
    <row r="142" spans="1:9" ht="17.45" customHeight="1" x14ac:dyDescent="0.2">
      <c r="A142" s="75"/>
      <c r="B142" s="76"/>
      <c r="C142" s="77"/>
      <c r="D142" s="77"/>
      <c r="E142" s="83"/>
      <c r="H142" s="81"/>
      <c r="I142" s="82"/>
    </row>
    <row r="143" spans="1:9" ht="27.6" customHeight="1" x14ac:dyDescent="0.35">
      <c r="A143" s="243" t="s">
        <v>7</v>
      </c>
      <c r="B143" s="244"/>
      <c r="C143" s="244"/>
      <c r="D143" s="244"/>
      <c r="E143" s="244"/>
      <c r="H143" s="81"/>
      <c r="I143" s="82"/>
    </row>
    <row r="144" spans="1:9" ht="54" customHeight="1" x14ac:dyDescent="0.2">
      <c r="A144" s="66" t="s">
        <v>0</v>
      </c>
      <c r="B144" s="67" t="s">
        <v>74</v>
      </c>
      <c r="C144" s="68" t="s">
        <v>56</v>
      </c>
      <c r="D144" s="68" t="s">
        <v>3</v>
      </c>
      <c r="E144" s="68" t="s">
        <v>2</v>
      </c>
      <c r="H144" s="81"/>
      <c r="I144" s="82"/>
    </row>
    <row r="145" spans="1:5" ht="30.6" customHeight="1" x14ac:dyDescent="0.2">
      <c r="A145" s="79">
        <v>1</v>
      </c>
      <c r="B145" s="84" t="s">
        <v>88</v>
      </c>
      <c r="C145" s="58"/>
      <c r="D145" s="85" t="s">
        <v>11</v>
      </c>
      <c r="E145" s="60" t="b">
        <f>IF(D145="MP",IF(C145=1,1500))</f>
        <v>0</v>
      </c>
    </row>
    <row r="146" spans="1:5" ht="19.899999999999999" customHeight="1" x14ac:dyDescent="0.2">
      <c r="A146" s="79">
        <v>2</v>
      </c>
      <c r="B146" s="84" t="s">
        <v>8</v>
      </c>
      <c r="C146" s="58">
        <v>1</v>
      </c>
      <c r="D146" s="85" t="s">
        <v>11</v>
      </c>
      <c r="E146" s="60">
        <f>IF(D146="MP",IF(C146=1,800))</f>
        <v>800</v>
      </c>
    </row>
    <row r="147" spans="1:5" ht="19.899999999999999" customHeight="1" x14ac:dyDescent="0.2">
      <c r="A147" s="79">
        <v>3</v>
      </c>
      <c r="B147" s="84" t="s">
        <v>9</v>
      </c>
      <c r="C147" s="58"/>
      <c r="D147" s="85" t="s">
        <v>11</v>
      </c>
      <c r="E147" s="60" t="b">
        <f>IF(D147="MP",IF(C147=1,800))</f>
        <v>0</v>
      </c>
    </row>
    <row r="148" spans="1:5" ht="19.899999999999999" customHeight="1" x14ac:dyDescent="0.2">
      <c r="A148" s="79">
        <v>4</v>
      </c>
      <c r="B148" s="84" t="s">
        <v>89</v>
      </c>
      <c r="C148" s="58"/>
      <c r="D148" s="85" t="s">
        <v>11</v>
      </c>
      <c r="E148" s="60" t="b">
        <f>IF(D148="MP",IF(C148=1,800))</f>
        <v>0</v>
      </c>
    </row>
    <row r="149" spans="1:5" ht="19.899999999999999" customHeight="1" x14ac:dyDescent="0.2">
      <c r="A149" s="79">
        <v>5</v>
      </c>
      <c r="B149" s="84" t="s">
        <v>90</v>
      </c>
      <c r="C149" s="58"/>
      <c r="D149" s="85" t="s">
        <v>11</v>
      </c>
      <c r="E149" s="60" t="b">
        <f>IF(D149="MP",IF(C149=1,800))</f>
        <v>0</v>
      </c>
    </row>
    <row r="150" spans="1:5" ht="19.899999999999999" customHeight="1" x14ac:dyDescent="0.2">
      <c r="A150" s="79">
        <v>6</v>
      </c>
      <c r="B150" s="52" t="s">
        <v>191</v>
      </c>
      <c r="C150" s="61">
        <v>1</v>
      </c>
      <c r="D150" s="85">
        <v>500</v>
      </c>
      <c r="E150" s="60">
        <f>PRODUCT(C150*D150)</f>
        <v>500</v>
      </c>
    </row>
    <row r="151" spans="1:5" ht="19.899999999999999" customHeight="1" x14ac:dyDescent="0.2">
      <c r="A151" s="79">
        <v>7</v>
      </c>
      <c r="B151" s="52" t="s">
        <v>64</v>
      </c>
      <c r="C151" s="61"/>
      <c r="D151" s="85">
        <v>200</v>
      </c>
      <c r="E151" s="60">
        <f>PRODUCT(C151*D151)</f>
        <v>0</v>
      </c>
    </row>
    <row r="152" spans="1:5" ht="30.6" customHeight="1" x14ac:dyDescent="0.2">
      <c r="A152" s="79">
        <v>8</v>
      </c>
      <c r="B152" s="52" t="s">
        <v>190</v>
      </c>
      <c r="C152" s="61">
        <v>2</v>
      </c>
      <c r="D152" s="85">
        <v>200</v>
      </c>
      <c r="E152" s="60">
        <f>PRODUCT(C152*D152)</f>
        <v>400</v>
      </c>
    </row>
    <row r="153" spans="1:5" ht="19.899999999999999" customHeight="1" x14ac:dyDescent="0.2">
      <c r="A153" s="79">
        <v>9</v>
      </c>
      <c r="B153" s="52" t="s">
        <v>5</v>
      </c>
      <c r="C153" s="61">
        <v>1</v>
      </c>
      <c r="D153" s="85">
        <v>200</v>
      </c>
      <c r="E153" s="60">
        <f>PRODUCT(C153*D153)</f>
        <v>200</v>
      </c>
    </row>
    <row r="154" spans="1:5" ht="19.899999999999999" customHeight="1" x14ac:dyDescent="0.2">
      <c r="A154" s="79">
        <v>10</v>
      </c>
      <c r="B154" s="52" t="s">
        <v>41</v>
      </c>
      <c r="C154" s="61"/>
      <c r="D154" s="85">
        <v>200</v>
      </c>
      <c r="E154" s="60">
        <f>PRODUCT(C154*D154)</f>
        <v>0</v>
      </c>
    </row>
    <row r="155" spans="1:5" ht="26.45" customHeight="1" x14ac:dyDescent="0.2">
      <c r="A155" s="245" t="s">
        <v>33</v>
      </c>
      <c r="B155" s="246"/>
      <c r="C155" s="246"/>
      <c r="D155" s="247"/>
      <c r="E155" s="62">
        <f>SUM(E145:E154)</f>
        <v>1900</v>
      </c>
    </row>
    <row r="156" spans="1:5" ht="14.45" customHeight="1" x14ac:dyDescent="0.2"/>
    <row r="157" spans="1:5" ht="25.9" customHeight="1" x14ac:dyDescent="0.35">
      <c r="A157" s="240" t="s">
        <v>29</v>
      </c>
      <c r="B157" s="248"/>
      <c r="C157" s="248"/>
      <c r="D157" s="248"/>
      <c r="E157" s="249"/>
    </row>
    <row r="158" spans="1:5" ht="36" customHeight="1" x14ac:dyDescent="0.2">
      <c r="A158" s="66" t="s">
        <v>0</v>
      </c>
      <c r="B158" s="86" t="s">
        <v>30</v>
      </c>
      <c r="C158" s="69" t="s">
        <v>31</v>
      </c>
      <c r="D158" s="68" t="s">
        <v>91</v>
      </c>
      <c r="E158" s="68" t="s">
        <v>2</v>
      </c>
    </row>
    <row r="159" spans="1:5" ht="34.15" customHeight="1" x14ac:dyDescent="0.2">
      <c r="A159" s="79">
        <v>1</v>
      </c>
      <c r="B159" s="84" t="s">
        <v>92</v>
      </c>
      <c r="C159" s="54">
        <v>7</v>
      </c>
      <c r="D159" s="80">
        <v>20</v>
      </c>
      <c r="E159" s="60">
        <f>PRODUCT(C159*D159)</f>
        <v>140</v>
      </c>
    </row>
    <row r="160" spans="1:5" ht="23.45" customHeight="1" x14ac:dyDescent="0.2">
      <c r="A160" s="245" t="s">
        <v>34</v>
      </c>
      <c r="B160" s="246"/>
      <c r="C160" s="246"/>
      <c r="D160" s="247"/>
      <c r="E160" s="62">
        <f>SUM(E159:E159)</f>
        <v>140</v>
      </c>
    </row>
    <row r="161" spans="1:7" ht="23.45" customHeight="1" x14ac:dyDescent="0.2">
      <c r="A161" s="102">
        <v>2</v>
      </c>
      <c r="B161" s="235" t="s">
        <v>93</v>
      </c>
      <c r="C161" s="235"/>
      <c r="D161" s="235"/>
      <c r="E161" s="236"/>
    </row>
    <row r="162" spans="1:7" ht="27.6" customHeight="1" x14ac:dyDescent="0.2">
      <c r="A162" s="103">
        <v>3</v>
      </c>
      <c r="B162" s="235" t="s">
        <v>94</v>
      </c>
      <c r="C162" s="235"/>
      <c r="D162" s="235"/>
      <c r="E162" s="236"/>
      <c r="G162" s="46" t="s">
        <v>32</v>
      </c>
    </row>
    <row r="163" spans="1:7" ht="19.149999999999999" customHeight="1" x14ac:dyDescent="0.2"/>
    <row r="164" spans="1:7" ht="33.6" customHeight="1" x14ac:dyDescent="0.2">
      <c r="A164" s="237" t="s">
        <v>58</v>
      </c>
      <c r="B164" s="238"/>
      <c r="C164" s="238"/>
      <c r="D164" s="239"/>
      <c r="E164" s="111">
        <f>SUM(E63+E74+E87+E141+E155+E160)</f>
        <v>4870</v>
      </c>
    </row>
    <row r="165" spans="1:7" ht="20.100000000000001" customHeight="1" x14ac:dyDescent="0.2"/>
    <row r="166" spans="1:7" ht="15" x14ac:dyDescent="0.2">
      <c r="C166" s="87" t="s">
        <v>57</v>
      </c>
    </row>
  </sheetData>
  <sheetProtection algorithmName="SHA-512" hashValue="+kJOQ5euswqHMMAIOZGEl0YL1HZUOtqy6YDpsYwmrW/clIj8MWoiPlMVVpH4uSWSzCt86ntFX+xeR+xjI3/1zg==" saltValue="tbK0DKZjZRgibi4cI7qIGA==" spinCount="100000" sheet="1"/>
  <mergeCells count="19">
    <mergeCell ref="A8:E9"/>
    <mergeCell ref="C1:E6"/>
    <mergeCell ref="A11:E11"/>
    <mergeCell ref="A76:E76"/>
    <mergeCell ref="A13:E13"/>
    <mergeCell ref="A63:D63"/>
    <mergeCell ref="A65:E65"/>
    <mergeCell ref="A74:D74"/>
    <mergeCell ref="B161:E161"/>
    <mergeCell ref="A164:D164"/>
    <mergeCell ref="A78:E78"/>
    <mergeCell ref="A143:E143"/>
    <mergeCell ref="A155:D155"/>
    <mergeCell ref="A89:E89"/>
    <mergeCell ref="A87:D87"/>
    <mergeCell ref="A141:D141"/>
    <mergeCell ref="A157:E157"/>
    <mergeCell ref="A160:D160"/>
    <mergeCell ref="B162:E162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29B2C-AC49-46FD-A88C-4514DEB8D299}">
  <dimension ref="A1:I166"/>
  <sheetViews>
    <sheetView workbookViewId="0">
      <selection activeCell="A13" sqref="A13:E13"/>
    </sheetView>
  </sheetViews>
  <sheetFormatPr defaultColWidth="8.85546875" defaultRowHeight="12.75" x14ac:dyDescent="0.2"/>
  <cols>
    <col min="1" max="1" width="6.85546875" style="46" customWidth="1"/>
    <col min="2" max="2" width="75.140625" style="46" customWidth="1"/>
    <col min="3" max="3" width="18.5703125" style="46" customWidth="1"/>
    <col min="4" max="4" width="14.7109375" style="46" customWidth="1"/>
    <col min="5" max="5" width="20.140625" style="46" customWidth="1"/>
    <col min="6" max="16384" width="8.85546875" style="46"/>
  </cols>
  <sheetData>
    <row r="1" spans="1:5" ht="13.15" customHeight="1" x14ac:dyDescent="0.2">
      <c r="C1" s="279" t="s">
        <v>210</v>
      </c>
      <c r="D1" s="279"/>
      <c r="E1" s="279"/>
    </row>
    <row r="2" spans="1:5" ht="13.15" customHeight="1" x14ac:dyDescent="0.2">
      <c r="C2" s="279"/>
      <c r="D2" s="279"/>
      <c r="E2" s="279"/>
    </row>
    <row r="3" spans="1:5" ht="13.15" customHeight="1" x14ac:dyDescent="0.2">
      <c r="C3" s="279"/>
      <c r="D3" s="279"/>
      <c r="E3" s="279"/>
    </row>
    <row r="4" spans="1:5" ht="13.15" customHeight="1" x14ac:dyDescent="0.2">
      <c r="C4" s="279"/>
      <c r="D4" s="279"/>
      <c r="E4" s="279"/>
    </row>
    <row r="5" spans="1:5" ht="13.15" customHeight="1" x14ac:dyDescent="0.2">
      <c r="C5" s="279"/>
      <c r="D5" s="279"/>
      <c r="E5" s="279"/>
    </row>
    <row r="6" spans="1:5" ht="13.15" customHeight="1" x14ac:dyDescent="0.2">
      <c r="C6" s="279"/>
      <c r="D6" s="279"/>
      <c r="E6" s="279"/>
    </row>
    <row r="8" spans="1:5" x14ac:dyDescent="0.2">
      <c r="A8" s="280" t="s">
        <v>196</v>
      </c>
      <c r="B8" s="280"/>
      <c r="C8" s="280"/>
      <c r="D8" s="280"/>
      <c r="E8" s="280"/>
    </row>
    <row r="9" spans="1:5" ht="15.6" customHeight="1" x14ac:dyDescent="0.2">
      <c r="A9" s="280"/>
      <c r="B9" s="280"/>
      <c r="C9" s="280"/>
      <c r="D9" s="280"/>
      <c r="E9" s="280"/>
    </row>
    <row r="10" spans="1:5" ht="15.6" customHeight="1" x14ac:dyDescent="0.2">
      <c r="A10" s="47"/>
      <c r="B10" s="47"/>
      <c r="C10" s="47"/>
      <c r="D10" s="47"/>
      <c r="E10" s="47"/>
    </row>
    <row r="11" spans="1:5" ht="33.6" customHeight="1" x14ac:dyDescent="0.2">
      <c r="A11" s="281" t="s">
        <v>209</v>
      </c>
      <c r="B11" s="281"/>
      <c r="C11" s="281"/>
      <c r="D11" s="281"/>
      <c r="E11" s="281"/>
    </row>
    <row r="12" spans="1:5" ht="19.899999999999999" customHeight="1" x14ac:dyDescent="0.2">
      <c r="A12" s="47"/>
      <c r="B12" s="47"/>
      <c r="C12" s="47"/>
      <c r="D12" s="47"/>
      <c r="E12" s="47"/>
    </row>
    <row r="13" spans="1:5" ht="25.9" customHeight="1" x14ac:dyDescent="0.2">
      <c r="A13" s="274" t="s">
        <v>23</v>
      </c>
      <c r="B13" s="274"/>
      <c r="C13" s="274"/>
      <c r="D13" s="274"/>
      <c r="E13" s="274"/>
    </row>
    <row r="14" spans="1:5" ht="36.6" customHeight="1" x14ac:dyDescent="0.2">
      <c r="A14" s="142" t="s">
        <v>0</v>
      </c>
      <c r="B14" s="141" t="s">
        <v>68</v>
      </c>
      <c r="C14" s="139" t="s">
        <v>13</v>
      </c>
      <c r="D14" s="139" t="s">
        <v>35</v>
      </c>
      <c r="E14" s="139" t="s">
        <v>2</v>
      </c>
    </row>
    <row r="15" spans="1:5" ht="18" customHeight="1" x14ac:dyDescent="0.2">
      <c r="A15" s="138">
        <v>1</v>
      </c>
      <c r="B15" s="127"/>
      <c r="C15" s="143" t="s">
        <v>24</v>
      </c>
      <c r="D15" s="119"/>
      <c r="E15" s="130" t="b">
        <f>IF(C15="M",IF(D15=1,1500,IF(D15=2,1170,IF(D15=3,1000,IF(D15=4,830,IF(D15=5,670,IF(D15=6,500)))))))</f>
        <v>0</v>
      </c>
    </row>
    <row r="16" spans="1:5" ht="18" customHeight="1" x14ac:dyDescent="0.2">
      <c r="A16" s="138">
        <v>2</v>
      </c>
      <c r="B16" s="127"/>
      <c r="C16" s="143" t="s">
        <v>24</v>
      </c>
      <c r="D16" s="119"/>
      <c r="E16" s="130" t="b">
        <f>IF(C16="M",IF(D16=1,1500,IF(D16=2,1170,IF(D16=3,1000,IF(D16=4,830,IF(D16=5,670,IF(D16=6,500)))))))</f>
        <v>0</v>
      </c>
    </row>
    <row r="17" spans="1:5" ht="18" customHeight="1" x14ac:dyDescent="0.2">
      <c r="A17" s="138">
        <v>3</v>
      </c>
      <c r="B17" s="127"/>
      <c r="C17" s="143" t="s">
        <v>24</v>
      </c>
      <c r="D17" s="119"/>
      <c r="E17" s="130" t="b">
        <f>IF(C17="M",IF(D17=1,1500,IF(D17=2,1170,IF(D17=3,1000,IF(D17=4,830,IF(D17=5,670,IF(D17=6,500)))))))</f>
        <v>0</v>
      </c>
    </row>
    <row r="18" spans="1:5" ht="18" customHeight="1" x14ac:dyDescent="0.2">
      <c r="A18" s="138">
        <v>4</v>
      </c>
      <c r="B18" s="127"/>
      <c r="C18" s="143" t="s">
        <v>24</v>
      </c>
      <c r="D18" s="119"/>
      <c r="E18" s="130" t="b">
        <f>IF(C18="M",IF(D18=1,1500,IF(D18=2,1170,IF(D18=3,1000,IF(D18=4,830,IF(D18=5,670,IF(D18=6,500)))))))</f>
        <v>0</v>
      </c>
    </row>
    <row r="19" spans="1:5" ht="18" customHeight="1" x14ac:dyDescent="0.2">
      <c r="A19" s="138">
        <v>5</v>
      </c>
      <c r="B19" s="127"/>
      <c r="C19" s="143" t="s">
        <v>40</v>
      </c>
      <c r="D19" s="119"/>
      <c r="E19" s="130">
        <f>IF(C19="Md",IF(D19=1,500,IF(D19=2,390,IF(D19=3,333,0))))</f>
        <v>0</v>
      </c>
    </row>
    <row r="20" spans="1:5" ht="18" customHeight="1" x14ac:dyDescent="0.2">
      <c r="A20" s="138">
        <v>6</v>
      </c>
      <c r="B20" s="127"/>
      <c r="C20" s="143" t="s">
        <v>40</v>
      </c>
      <c r="D20" s="119"/>
      <c r="E20" s="130">
        <f>IF(C20="Md",IF(D20=1,500,IF(D20=2,390,IF(D20=3,333,0))))</f>
        <v>0</v>
      </c>
    </row>
    <row r="21" spans="1:5" ht="18" customHeight="1" x14ac:dyDescent="0.2">
      <c r="A21" s="138">
        <v>7</v>
      </c>
      <c r="B21" s="127"/>
      <c r="C21" s="143" t="s">
        <v>40</v>
      </c>
      <c r="D21" s="119"/>
      <c r="E21" s="130">
        <f>IF(C21="Md",IF(D21=1,500,IF(D21=2,390,IF(D21=3,333,0))))</f>
        <v>0</v>
      </c>
    </row>
    <row r="22" spans="1:5" ht="18" customHeight="1" x14ac:dyDescent="0.2">
      <c r="A22" s="138">
        <v>8</v>
      </c>
      <c r="B22" s="127"/>
      <c r="C22" s="143" t="s">
        <v>40</v>
      </c>
      <c r="D22" s="119"/>
      <c r="E22" s="130">
        <f>IF(C22="Md",IF(D22=1,500,IF(D22=2,390,IF(D22=3,333,0))))</f>
        <v>0</v>
      </c>
    </row>
    <row r="23" spans="1:5" ht="18" customHeight="1" x14ac:dyDescent="0.2">
      <c r="A23" s="138">
        <v>9</v>
      </c>
      <c r="B23" s="127"/>
      <c r="C23" s="143" t="s">
        <v>40</v>
      </c>
      <c r="D23" s="119"/>
      <c r="E23" s="130">
        <f>IF(C23="Md",IF(D23=1,500,IF(D23=2,390,IF(D23=3,333,0))))</f>
        <v>0</v>
      </c>
    </row>
    <row r="24" spans="1:5" ht="18" customHeight="1" x14ac:dyDescent="0.2">
      <c r="A24" s="138">
        <v>10</v>
      </c>
      <c r="B24" s="127" t="s">
        <v>208</v>
      </c>
      <c r="C24" s="143" t="s">
        <v>11</v>
      </c>
      <c r="D24" s="119">
        <v>4</v>
      </c>
      <c r="E24" s="130">
        <f t="shared" ref="E24:E43" si="0">IF(C24="MP",IF(D24=1,300,IF(D24=2,230,IF(D24=3,200,IF(D24=4,170,IF(D24=5,135,IF(D24=6,100)))))))</f>
        <v>170</v>
      </c>
    </row>
    <row r="25" spans="1:5" ht="18" customHeight="1" x14ac:dyDescent="0.2">
      <c r="A25" s="138">
        <v>11</v>
      </c>
      <c r="B25" s="127"/>
      <c r="C25" s="143" t="s">
        <v>11</v>
      </c>
      <c r="D25" s="119"/>
      <c r="E25" s="130" t="b">
        <f t="shared" si="0"/>
        <v>0</v>
      </c>
    </row>
    <row r="26" spans="1:5" ht="18" customHeight="1" x14ac:dyDescent="0.2">
      <c r="A26" s="138">
        <v>12</v>
      </c>
      <c r="B26" s="127"/>
      <c r="C26" s="143" t="s">
        <v>11</v>
      </c>
      <c r="D26" s="119"/>
      <c r="E26" s="130" t="b">
        <f t="shared" si="0"/>
        <v>0</v>
      </c>
    </row>
    <row r="27" spans="1:5" ht="18" customHeight="1" x14ac:dyDescent="0.2">
      <c r="A27" s="138">
        <v>13</v>
      </c>
      <c r="B27" s="127"/>
      <c r="C27" s="143" t="s">
        <v>11</v>
      </c>
      <c r="D27" s="119"/>
      <c r="E27" s="130" t="b">
        <f t="shared" si="0"/>
        <v>0</v>
      </c>
    </row>
    <row r="28" spans="1:5" ht="18" customHeight="1" x14ac:dyDescent="0.2">
      <c r="A28" s="138">
        <v>14</v>
      </c>
      <c r="B28" s="127"/>
      <c r="C28" s="143" t="s">
        <v>11</v>
      </c>
      <c r="D28" s="119"/>
      <c r="E28" s="130" t="b">
        <f t="shared" si="0"/>
        <v>0</v>
      </c>
    </row>
    <row r="29" spans="1:5" ht="18" customHeight="1" x14ac:dyDescent="0.2">
      <c r="A29" s="138">
        <v>15</v>
      </c>
      <c r="B29" s="127"/>
      <c r="C29" s="143" t="s">
        <v>11</v>
      </c>
      <c r="D29" s="119"/>
      <c r="E29" s="130" t="b">
        <f t="shared" si="0"/>
        <v>0</v>
      </c>
    </row>
    <row r="30" spans="1:5" ht="18" customHeight="1" x14ac:dyDescent="0.2">
      <c r="A30" s="138">
        <v>16</v>
      </c>
      <c r="B30" s="127"/>
      <c r="C30" s="143" t="s">
        <v>11</v>
      </c>
      <c r="D30" s="119"/>
      <c r="E30" s="130" t="b">
        <f t="shared" si="0"/>
        <v>0</v>
      </c>
    </row>
    <row r="31" spans="1:5" ht="18" customHeight="1" x14ac:dyDescent="0.2">
      <c r="A31" s="138">
        <v>17</v>
      </c>
      <c r="B31" s="127"/>
      <c r="C31" s="143" t="s">
        <v>11</v>
      </c>
      <c r="D31" s="119"/>
      <c r="E31" s="130" t="b">
        <f t="shared" si="0"/>
        <v>0</v>
      </c>
    </row>
    <row r="32" spans="1:5" ht="18" customHeight="1" x14ac:dyDescent="0.2">
      <c r="A32" s="138">
        <v>18</v>
      </c>
      <c r="B32" s="127"/>
      <c r="C32" s="143" t="s">
        <v>11</v>
      </c>
      <c r="D32" s="119"/>
      <c r="E32" s="130" t="b">
        <f t="shared" si="0"/>
        <v>0</v>
      </c>
    </row>
    <row r="33" spans="1:5" ht="18" customHeight="1" x14ac:dyDescent="0.2">
      <c r="A33" s="138">
        <v>19</v>
      </c>
      <c r="B33" s="127"/>
      <c r="C33" s="143" t="s">
        <v>11</v>
      </c>
      <c r="D33" s="119"/>
      <c r="E33" s="130" t="b">
        <f t="shared" si="0"/>
        <v>0</v>
      </c>
    </row>
    <row r="34" spans="1:5" ht="18" customHeight="1" x14ac:dyDescent="0.2">
      <c r="A34" s="138">
        <v>20</v>
      </c>
      <c r="B34" s="127"/>
      <c r="C34" s="143" t="s">
        <v>11</v>
      </c>
      <c r="D34" s="119"/>
      <c r="E34" s="130" t="b">
        <f t="shared" si="0"/>
        <v>0</v>
      </c>
    </row>
    <row r="35" spans="1:5" ht="18" customHeight="1" x14ac:dyDescent="0.2">
      <c r="A35" s="138">
        <v>21</v>
      </c>
      <c r="B35" s="127"/>
      <c r="C35" s="143" t="s">
        <v>11</v>
      </c>
      <c r="D35" s="119"/>
      <c r="E35" s="130" t="b">
        <f t="shared" si="0"/>
        <v>0</v>
      </c>
    </row>
    <row r="36" spans="1:5" ht="18" customHeight="1" x14ac:dyDescent="0.2">
      <c r="A36" s="138">
        <v>22</v>
      </c>
      <c r="B36" s="127"/>
      <c r="C36" s="143" t="s">
        <v>11</v>
      </c>
      <c r="D36" s="119"/>
      <c r="E36" s="130" t="b">
        <f t="shared" si="0"/>
        <v>0</v>
      </c>
    </row>
    <row r="37" spans="1:5" ht="18" customHeight="1" x14ac:dyDescent="0.2">
      <c r="A37" s="138">
        <v>23</v>
      </c>
      <c r="B37" s="127"/>
      <c r="C37" s="143" t="s">
        <v>11</v>
      </c>
      <c r="D37" s="119"/>
      <c r="E37" s="130" t="b">
        <f t="shared" si="0"/>
        <v>0</v>
      </c>
    </row>
    <row r="38" spans="1:5" ht="18" customHeight="1" x14ac:dyDescent="0.2">
      <c r="A38" s="138">
        <v>24</v>
      </c>
      <c r="B38" s="127"/>
      <c r="C38" s="143" t="s">
        <v>11</v>
      </c>
      <c r="D38" s="119"/>
      <c r="E38" s="130" t="b">
        <f t="shared" si="0"/>
        <v>0</v>
      </c>
    </row>
    <row r="39" spans="1:5" ht="18" customHeight="1" x14ac:dyDescent="0.2">
      <c r="A39" s="138">
        <v>25</v>
      </c>
      <c r="B39" s="127"/>
      <c r="C39" s="143" t="s">
        <v>11</v>
      </c>
      <c r="D39" s="119"/>
      <c r="E39" s="130" t="b">
        <f t="shared" si="0"/>
        <v>0</v>
      </c>
    </row>
    <row r="40" spans="1:5" ht="18" customHeight="1" x14ac:dyDescent="0.2">
      <c r="A40" s="138">
        <v>26</v>
      </c>
      <c r="B40" s="127"/>
      <c r="C40" s="143" t="s">
        <v>11</v>
      </c>
      <c r="D40" s="119"/>
      <c r="E40" s="130" t="b">
        <f t="shared" si="0"/>
        <v>0</v>
      </c>
    </row>
    <row r="41" spans="1:5" ht="18" customHeight="1" x14ac:dyDescent="0.2">
      <c r="A41" s="138">
        <v>27</v>
      </c>
      <c r="B41" s="127"/>
      <c r="C41" s="143" t="s">
        <v>11</v>
      </c>
      <c r="D41" s="119"/>
      <c r="E41" s="130" t="b">
        <f t="shared" si="0"/>
        <v>0</v>
      </c>
    </row>
    <row r="42" spans="1:5" ht="18" customHeight="1" x14ac:dyDescent="0.2">
      <c r="A42" s="138">
        <v>28</v>
      </c>
      <c r="B42" s="127"/>
      <c r="C42" s="143" t="s">
        <v>11</v>
      </c>
      <c r="D42" s="119"/>
      <c r="E42" s="130" t="b">
        <f t="shared" si="0"/>
        <v>0</v>
      </c>
    </row>
    <row r="43" spans="1:5" ht="18" customHeight="1" x14ac:dyDescent="0.2">
      <c r="A43" s="138">
        <v>29</v>
      </c>
      <c r="B43" s="127"/>
      <c r="C43" s="143" t="s">
        <v>11</v>
      </c>
      <c r="D43" s="119"/>
      <c r="E43" s="130" t="b">
        <f t="shared" si="0"/>
        <v>0</v>
      </c>
    </row>
    <row r="44" spans="1:5" ht="18" customHeight="1" x14ac:dyDescent="0.2">
      <c r="A44" s="138">
        <v>30</v>
      </c>
      <c r="B44" s="177" t="s">
        <v>207</v>
      </c>
      <c r="C44" s="143" t="s">
        <v>12</v>
      </c>
      <c r="D44" s="119"/>
      <c r="E44" s="130" t="b">
        <f t="shared" ref="E44:E58" si="1">IF(C44="PP",IF(D44=1,300,IF(D44=2,230,IF(D44=3,200,IF(D44=4,170,IF(D44=5,135,IF(D44=6,100)))))))</f>
        <v>0</v>
      </c>
    </row>
    <row r="45" spans="1:5" ht="18" customHeight="1" x14ac:dyDescent="0.2">
      <c r="A45" s="138">
        <v>31</v>
      </c>
      <c r="B45" s="127"/>
      <c r="C45" s="143" t="s">
        <v>12</v>
      </c>
      <c r="D45" s="119"/>
      <c r="E45" s="130" t="b">
        <f t="shared" si="1"/>
        <v>0</v>
      </c>
    </row>
    <row r="46" spans="1:5" ht="18" customHeight="1" x14ac:dyDescent="0.2">
      <c r="A46" s="138">
        <v>32</v>
      </c>
      <c r="B46" s="127"/>
      <c r="C46" s="143" t="s">
        <v>12</v>
      </c>
      <c r="D46" s="119"/>
      <c r="E46" s="130" t="b">
        <f t="shared" si="1"/>
        <v>0</v>
      </c>
    </row>
    <row r="47" spans="1:5" ht="18" customHeight="1" x14ac:dyDescent="0.2">
      <c r="A47" s="138">
        <v>33</v>
      </c>
      <c r="B47" s="127"/>
      <c r="C47" s="143" t="s">
        <v>12</v>
      </c>
      <c r="D47" s="119"/>
      <c r="E47" s="130" t="b">
        <f t="shared" si="1"/>
        <v>0</v>
      </c>
    </row>
    <row r="48" spans="1:5" ht="18" customHeight="1" x14ac:dyDescent="0.2">
      <c r="A48" s="138">
        <v>34</v>
      </c>
      <c r="B48" s="127"/>
      <c r="C48" s="143" t="s">
        <v>12</v>
      </c>
      <c r="D48" s="119"/>
      <c r="E48" s="130" t="b">
        <f t="shared" si="1"/>
        <v>0</v>
      </c>
    </row>
    <row r="49" spans="1:5" ht="18" customHeight="1" x14ac:dyDescent="0.2">
      <c r="A49" s="138">
        <v>35</v>
      </c>
      <c r="B49" s="127"/>
      <c r="C49" s="143" t="s">
        <v>12</v>
      </c>
      <c r="D49" s="119"/>
      <c r="E49" s="130" t="b">
        <f t="shared" si="1"/>
        <v>0</v>
      </c>
    </row>
    <row r="50" spans="1:5" ht="18" customHeight="1" x14ac:dyDescent="0.2">
      <c r="A50" s="138">
        <v>36</v>
      </c>
      <c r="B50" s="127"/>
      <c r="C50" s="143" t="s">
        <v>12</v>
      </c>
      <c r="D50" s="119"/>
      <c r="E50" s="130" t="b">
        <f t="shared" si="1"/>
        <v>0</v>
      </c>
    </row>
    <row r="51" spans="1:5" ht="18" customHeight="1" x14ac:dyDescent="0.2">
      <c r="A51" s="138">
        <v>37</v>
      </c>
      <c r="B51" s="127"/>
      <c r="C51" s="143" t="s">
        <v>12</v>
      </c>
      <c r="D51" s="119"/>
      <c r="E51" s="130" t="b">
        <f t="shared" si="1"/>
        <v>0</v>
      </c>
    </row>
    <row r="52" spans="1:5" ht="18" customHeight="1" x14ac:dyDescent="0.2">
      <c r="A52" s="138">
        <v>38</v>
      </c>
      <c r="B52" s="127"/>
      <c r="C52" s="143" t="s">
        <v>12</v>
      </c>
      <c r="D52" s="119"/>
      <c r="E52" s="130" t="b">
        <f t="shared" si="1"/>
        <v>0</v>
      </c>
    </row>
    <row r="53" spans="1:5" ht="18" customHeight="1" x14ac:dyDescent="0.2">
      <c r="A53" s="138">
        <v>39</v>
      </c>
      <c r="B53" s="127"/>
      <c r="C53" s="143" t="s">
        <v>12</v>
      </c>
      <c r="D53" s="119"/>
      <c r="E53" s="130" t="b">
        <f t="shared" si="1"/>
        <v>0</v>
      </c>
    </row>
    <row r="54" spans="1:5" ht="18" customHeight="1" x14ac:dyDescent="0.2">
      <c r="A54" s="138">
        <v>40</v>
      </c>
      <c r="B54" s="127"/>
      <c r="C54" s="143" t="s">
        <v>12</v>
      </c>
      <c r="D54" s="119"/>
      <c r="E54" s="130" t="b">
        <f t="shared" si="1"/>
        <v>0</v>
      </c>
    </row>
    <row r="55" spans="1:5" ht="18" customHeight="1" x14ac:dyDescent="0.2">
      <c r="A55" s="138">
        <v>41</v>
      </c>
      <c r="B55" s="127"/>
      <c r="C55" s="143" t="s">
        <v>12</v>
      </c>
      <c r="D55" s="119"/>
      <c r="E55" s="130" t="b">
        <f t="shared" si="1"/>
        <v>0</v>
      </c>
    </row>
    <row r="56" spans="1:5" ht="18" customHeight="1" x14ac:dyDescent="0.2">
      <c r="A56" s="138">
        <v>42</v>
      </c>
      <c r="B56" s="127"/>
      <c r="C56" s="143" t="s">
        <v>12</v>
      </c>
      <c r="D56" s="119"/>
      <c r="E56" s="130" t="b">
        <f t="shared" si="1"/>
        <v>0</v>
      </c>
    </row>
    <row r="57" spans="1:5" ht="18" customHeight="1" x14ac:dyDescent="0.2">
      <c r="A57" s="138">
        <v>43</v>
      </c>
      <c r="B57" s="127"/>
      <c r="C57" s="143" t="s">
        <v>12</v>
      </c>
      <c r="D57" s="119"/>
      <c r="E57" s="130" t="b">
        <f t="shared" si="1"/>
        <v>0</v>
      </c>
    </row>
    <row r="58" spans="1:5" ht="18" customHeight="1" x14ac:dyDescent="0.2">
      <c r="A58" s="138">
        <v>44</v>
      </c>
      <c r="B58" s="127"/>
      <c r="C58" s="143" t="s">
        <v>12</v>
      </c>
      <c r="D58" s="119"/>
      <c r="E58" s="130" t="b">
        <f t="shared" si="1"/>
        <v>0</v>
      </c>
    </row>
    <row r="59" spans="1:5" ht="18" customHeight="1" x14ac:dyDescent="0.2">
      <c r="A59" s="138">
        <v>45</v>
      </c>
      <c r="B59" s="127"/>
      <c r="C59" s="143" t="s">
        <v>17</v>
      </c>
      <c r="D59" s="119"/>
      <c r="E59" s="130" t="b">
        <f>IF(C59="RS",IF(D59=1,1000))</f>
        <v>0</v>
      </c>
    </row>
    <row r="60" spans="1:5" ht="18" customHeight="1" x14ac:dyDescent="0.2">
      <c r="A60" s="138">
        <v>46</v>
      </c>
      <c r="B60" s="127"/>
      <c r="C60" s="143" t="s">
        <v>17</v>
      </c>
      <c r="D60" s="119"/>
      <c r="E60" s="130" t="b">
        <f>IF(C60="RS",IF(D60=1,1000))</f>
        <v>0</v>
      </c>
    </row>
    <row r="61" spans="1:5" ht="18" customHeight="1" x14ac:dyDescent="0.2">
      <c r="A61" s="138">
        <v>47</v>
      </c>
      <c r="B61" s="127"/>
      <c r="C61" s="143" t="s">
        <v>18</v>
      </c>
      <c r="D61" s="119"/>
      <c r="E61" s="130" t="b">
        <f>IF(C61="RP",IF(D61=1,200))</f>
        <v>0</v>
      </c>
    </row>
    <row r="62" spans="1:5" ht="18" customHeight="1" x14ac:dyDescent="0.2">
      <c r="A62" s="138">
        <v>48</v>
      </c>
      <c r="B62" s="127"/>
      <c r="C62" s="143" t="s">
        <v>18</v>
      </c>
      <c r="D62" s="119"/>
      <c r="E62" s="130" t="b">
        <f>IF(C62="RP",IF(D62=1,200))</f>
        <v>0</v>
      </c>
    </row>
    <row r="63" spans="1:5" ht="24.6" customHeight="1" x14ac:dyDescent="0.2">
      <c r="A63" s="275" t="s">
        <v>20</v>
      </c>
      <c r="B63" s="275"/>
      <c r="C63" s="275"/>
      <c r="D63" s="275"/>
      <c r="E63" s="129">
        <f>SUM(E15:E62)</f>
        <v>170</v>
      </c>
    </row>
    <row r="64" spans="1:5" ht="20.45" customHeight="1" x14ac:dyDescent="0.2">
      <c r="A64" s="47"/>
      <c r="B64" s="47"/>
      <c r="C64" s="47"/>
      <c r="D64" s="47"/>
      <c r="E64" s="47"/>
    </row>
    <row r="65" spans="1:5" ht="25.15" customHeight="1" x14ac:dyDescent="0.2">
      <c r="A65" s="274" t="s">
        <v>21</v>
      </c>
      <c r="B65" s="274"/>
      <c r="C65" s="274"/>
      <c r="D65" s="274"/>
      <c r="E65" s="274"/>
    </row>
    <row r="66" spans="1:5" ht="53.45" customHeight="1" x14ac:dyDescent="0.2">
      <c r="A66" s="142" t="s">
        <v>0</v>
      </c>
      <c r="B66" s="141" t="s">
        <v>69</v>
      </c>
      <c r="C66" s="140" t="s">
        <v>206</v>
      </c>
      <c r="D66" s="139" t="s">
        <v>3</v>
      </c>
      <c r="E66" s="139" t="s">
        <v>2</v>
      </c>
    </row>
    <row r="67" spans="1:5" ht="19.899999999999999" customHeight="1" x14ac:dyDescent="0.2">
      <c r="A67" s="138">
        <v>1</v>
      </c>
      <c r="B67" s="127" t="s">
        <v>25</v>
      </c>
      <c r="C67" s="128"/>
      <c r="D67" s="137" t="s">
        <v>24</v>
      </c>
      <c r="E67" s="117" t="b">
        <f>IF(D67="M",IF(C67=1,3000))</f>
        <v>0</v>
      </c>
    </row>
    <row r="68" spans="1:5" ht="19.899999999999999" customHeight="1" x14ac:dyDescent="0.2">
      <c r="A68" s="138">
        <v>2</v>
      </c>
      <c r="B68" s="127" t="s">
        <v>26</v>
      </c>
      <c r="C68" s="128"/>
      <c r="D68" s="137" t="s">
        <v>24</v>
      </c>
      <c r="E68" s="117" t="b">
        <f>IF(D68="M",IF(C68=1,2500))</f>
        <v>0</v>
      </c>
    </row>
    <row r="69" spans="1:5" ht="19.899999999999999" customHeight="1" x14ac:dyDescent="0.2">
      <c r="A69" s="138">
        <v>3</v>
      </c>
      <c r="B69" s="127" t="s">
        <v>101</v>
      </c>
      <c r="C69" s="126"/>
      <c r="D69" s="137">
        <v>1500</v>
      </c>
      <c r="E69" s="117">
        <f>PRODUCT(C69*D69)</f>
        <v>0</v>
      </c>
    </row>
    <row r="70" spans="1:5" ht="19.899999999999999" customHeight="1" x14ac:dyDescent="0.2">
      <c r="A70" s="138">
        <v>4</v>
      </c>
      <c r="B70" s="127" t="s">
        <v>100</v>
      </c>
      <c r="C70" s="126"/>
      <c r="D70" s="137">
        <v>1000</v>
      </c>
      <c r="E70" s="117">
        <f>PRODUCT(C70*D70)</f>
        <v>0</v>
      </c>
    </row>
    <row r="71" spans="1:5" ht="19.899999999999999" customHeight="1" x14ac:dyDescent="0.2">
      <c r="A71" s="138">
        <v>5</v>
      </c>
      <c r="B71" s="127" t="s">
        <v>140</v>
      </c>
      <c r="C71" s="126"/>
      <c r="D71" s="137">
        <v>500</v>
      </c>
      <c r="E71" s="117">
        <f>PRODUCT(C71*D71)</f>
        <v>0</v>
      </c>
    </row>
    <row r="72" spans="1:5" ht="19.899999999999999" customHeight="1" x14ac:dyDescent="0.2">
      <c r="A72" s="138">
        <v>6</v>
      </c>
      <c r="B72" s="127" t="s">
        <v>27</v>
      </c>
      <c r="C72" s="126"/>
      <c r="D72" s="137">
        <v>300</v>
      </c>
      <c r="E72" s="117">
        <f>PRODUCT(C72*D72)</f>
        <v>0</v>
      </c>
    </row>
    <row r="73" spans="1:5" ht="33.6" customHeight="1" x14ac:dyDescent="0.2">
      <c r="A73" s="138">
        <v>7</v>
      </c>
      <c r="B73" s="127" t="s">
        <v>28</v>
      </c>
      <c r="C73" s="126"/>
      <c r="D73" s="137">
        <v>200</v>
      </c>
      <c r="E73" s="117">
        <f>PRODUCT(C73*D73)</f>
        <v>0</v>
      </c>
    </row>
    <row r="74" spans="1:5" ht="25.15" customHeight="1" x14ac:dyDescent="0.2">
      <c r="A74" s="275" t="s">
        <v>22</v>
      </c>
      <c r="B74" s="275"/>
      <c r="C74" s="275"/>
      <c r="D74" s="275"/>
      <c r="E74" s="116">
        <f>SUM(E67:E73)</f>
        <v>0</v>
      </c>
    </row>
    <row r="75" spans="1:5" ht="18.600000000000001" customHeight="1" x14ac:dyDescent="0.2">
      <c r="A75" s="63"/>
      <c r="B75" s="64"/>
      <c r="C75" s="64"/>
      <c r="D75" s="64"/>
      <c r="E75" s="65"/>
    </row>
    <row r="76" spans="1:5" ht="57" customHeight="1" x14ac:dyDescent="0.2">
      <c r="A76" s="276" t="s">
        <v>205</v>
      </c>
      <c r="B76" s="276"/>
      <c r="C76" s="276"/>
      <c r="D76" s="276"/>
      <c r="E76" s="276"/>
    </row>
    <row r="77" spans="1:5" ht="17.45" customHeight="1" x14ac:dyDescent="0.2"/>
    <row r="78" spans="1:5" ht="27" customHeight="1" x14ac:dyDescent="0.2">
      <c r="A78" s="277" t="s">
        <v>6</v>
      </c>
      <c r="B78" s="277"/>
      <c r="C78" s="277"/>
      <c r="D78" s="277"/>
      <c r="E78" s="277"/>
    </row>
    <row r="79" spans="1:5" ht="51" customHeight="1" x14ac:dyDescent="0.2">
      <c r="A79" s="124" t="s">
        <v>0</v>
      </c>
      <c r="B79" s="123" t="s">
        <v>71</v>
      </c>
      <c r="C79" s="122" t="s">
        <v>14</v>
      </c>
      <c r="D79" s="122" t="s">
        <v>1</v>
      </c>
      <c r="E79" s="122" t="s">
        <v>2</v>
      </c>
    </row>
    <row r="80" spans="1:5" ht="19.899999999999999" customHeight="1" x14ac:dyDescent="0.2">
      <c r="A80" s="124">
        <v>1</v>
      </c>
      <c r="B80" s="136" t="s">
        <v>204</v>
      </c>
      <c r="C80" s="134"/>
      <c r="D80" s="133">
        <v>20</v>
      </c>
      <c r="E80" s="132">
        <f t="shared" ref="E80:E86" si="2">PRODUCT(C80*D80)</f>
        <v>0</v>
      </c>
    </row>
    <row r="81" spans="1:9" ht="19.899999999999999" customHeight="1" x14ac:dyDescent="0.2">
      <c r="A81" s="124">
        <v>2</v>
      </c>
      <c r="B81" s="136" t="s">
        <v>203</v>
      </c>
      <c r="C81" s="134"/>
      <c r="D81" s="133">
        <v>20</v>
      </c>
      <c r="E81" s="132">
        <f t="shared" si="2"/>
        <v>0</v>
      </c>
    </row>
    <row r="82" spans="1:9" ht="19.899999999999999" customHeight="1" x14ac:dyDescent="0.2">
      <c r="A82" s="124">
        <v>3</v>
      </c>
      <c r="B82" s="136" t="s">
        <v>202</v>
      </c>
      <c r="C82" s="134"/>
      <c r="D82" s="133">
        <v>20</v>
      </c>
      <c r="E82" s="132">
        <f t="shared" si="2"/>
        <v>0</v>
      </c>
    </row>
    <row r="83" spans="1:9" ht="19.899999999999999" customHeight="1" x14ac:dyDescent="0.2">
      <c r="A83" s="124">
        <v>4</v>
      </c>
      <c r="B83" s="136" t="s">
        <v>201</v>
      </c>
      <c r="C83" s="134"/>
      <c r="D83" s="133">
        <v>20</v>
      </c>
      <c r="E83" s="132">
        <f t="shared" si="2"/>
        <v>0</v>
      </c>
    </row>
    <row r="84" spans="1:9" ht="19.899999999999999" customHeight="1" x14ac:dyDescent="0.2">
      <c r="A84" s="124">
        <v>5</v>
      </c>
      <c r="B84" s="136" t="s">
        <v>86</v>
      </c>
      <c r="C84" s="134"/>
      <c r="D84" s="133">
        <v>20</v>
      </c>
      <c r="E84" s="132">
        <f t="shared" si="2"/>
        <v>0</v>
      </c>
    </row>
    <row r="85" spans="1:9" ht="19.899999999999999" customHeight="1" x14ac:dyDescent="0.2">
      <c r="A85" s="124">
        <v>6</v>
      </c>
      <c r="B85" s="135" t="s">
        <v>4</v>
      </c>
      <c r="C85" s="134">
        <v>2</v>
      </c>
      <c r="D85" s="133">
        <v>100</v>
      </c>
      <c r="E85" s="132">
        <f t="shared" si="2"/>
        <v>200</v>
      </c>
    </row>
    <row r="86" spans="1:9" ht="22.15" customHeight="1" x14ac:dyDescent="0.2">
      <c r="A86" s="124">
        <v>7</v>
      </c>
      <c r="B86" s="135" t="s">
        <v>61</v>
      </c>
      <c r="C86" s="134"/>
      <c r="D86" s="133">
        <v>50</v>
      </c>
      <c r="E86" s="132">
        <f t="shared" si="2"/>
        <v>0</v>
      </c>
    </row>
    <row r="87" spans="1:9" ht="23.45" customHeight="1" x14ac:dyDescent="0.2">
      <c r="A87" s="278" t="s">
        <v>16</v>
      </c>
      <c r="B87" s="278"/>
      <c r="C87" s="278"/>
      <c r="D87" s="278"/>
      <c r="E87" s="129">
        <f>SUM(E80:E86)</f>
        <v>200</v>
      </c>
    </row>
    <row r="88" spans="1:9" ht="19.149999999999999" customHeight="1" x14ac:dyDescent="0.2">
      <c r="A88" s="75"/>
      <c r="B88" s="76"/>
      <c r="C88" s="77"/>
      <c r="D88" s="77"/>
      <c r="E88" s="78"/>
    </row>
    <row r="89" spans="1:9" ht="27" customHeight="1" x14ac:dyDescent="0.2">
      <c r="A89" s="277" t="s">
        <v>72</v>
      </c>
      <c r="B89" s="277"/>
      <c r="C89" s="277"/>
      <c r="D89" s="277"/>
      <c r="E89" s="277"/>
    </row>
    <row r="90" spans="1:9" ht="40.15" customHeight="1" x14ac:dyDescent="0.2">
      <c r="A90" s="124" t="s">
        <v>0</v>
      </c>
      <c r="B90" s="123" t="s">
        <v>73</v>
      </c>
      <c r="C90" s="122" t="s">
        <v>13</v>
      </c>
      <c r="D90" s="122" t="s">
        <v>19</v>
      </c>
      <c r="E90" s="122" t="s">
        <v>2</v>
      </c>
    </row>
    <row r="91" spans="1:9" ht="18" customHeight="1" x14ac:dyDescent="0.2">
      <c r="A91" s="121">
        <v>1</v>
      </c>
      <c r="B91" s="127"/>
      <c r="C91" s="118" t="s">
        <v>10</v>
      </c>
      <c r="D91" s="119"/>
      <c r="E91" s="130" t="b">
        <f>IF(C91="PS",IF(D91=1,800,IF(D91=2,630,IF(D91=3,530,IF(D91=4,450,IF(D91=5,360,IF(D91=6,270)))))))</f>
        <v>0</v>
      </c>
      <c r="H91" s="81"/>
      <c r="I91" s="82"/>
    </row>
    <row r="92" spans="1:9" ht="18" customHeight="1" x14ac:dyDescent="0.2">
      <c r="A92" s="121">
        <v>2</v>
      </c>
      <c r="B92" s="127"/>
      <c r="C92" s="118" t="s">
        <v>10</v>
      </c>
      <c r="D92" s="119"/>
      <c r="E92" s="130" t="b">
        <f>IF(C92="PS",IF(D92=1,800,IF(D92=2,630,IF(D92=3,530,IF(D92=4,450,IF(D92=5,360,IF(D92=6,270)))))))</f>
        <v>0</v>
      </c>
      <c r="H92" s="81"/>
      <c r="I92" s="82"/>
    </row>
    <row r="93" spans="1:9" ht="18" customHeight="1" x14ac:dyDescent="0.2">
      <c r="A93" s="121">
        <v>3</v>
      </c>
      <c r="B93" s="127" t="s">
        <v>200</v>
      </c>
      <c r="C93" s="118" t="s">
        <v>11</v>
      </c>
      <c r="D93" s="119">
        <v>3</v>
      </c>
      <c r="E93" s="130">
        <f t="shared" ref="E93:E112" si="3">IF(C93="MP",IF(D93=1,200,IF(D93=2,160,IF(D93=3,130,IF(D93=4,110,IF(D93=5,90,IF(D93=6,70)))))))</f>
        <v>130</v>
      </c>
      <c r="H93" s="81"/>
      <c r="I93" s="82"/>
    </row>
    <row r="94" spans="1:9" ht="18" customHeight="1" x14ac:dyDescent="0.2">
      <c r="A94" s="121">
        <v>4</v>
      </c>
      <c r="B94" s="131" t="s">
        <v>199</v>
      </c>
      <c r="C94" s="118" t="s">
        <v>11</v>
      </c>
      <c r="D94" s="119"/>
      <c r="E94" s="130" t="b">
        <f t="shared" si="3"/>
        <v>0</v>
      </c>
      <c r="H94" s="81"/>
      <c r="I94" s="82"/>
    </row>
    <row r="95" spans="1:9" ht="18" customHeight="1" x14ac:dyDescent="0.2">
      <c r="A95" s="121">
        <v>5</v>
      </c>
      <c r="B95" s="127"/>
      <c r="C95" s="118" t="s">
        <v>11</v>
      </c>
      <c r="D95" s="119"/>
      <c r="E95" s="130" t="b">
        <f t="shared" si="3"/>
        <v>0</v>
      </c>
      <c r="H95" s="81"/>
      <c r="I95" s="82"/>
    </row>
    <row r="96" spans="1:9" ht="18" customHeight="1" x14ac:dyDescent="0.2">
      <c r="A96" s="121">
        <v>6</v>
      </c>
      <c r="B96" s="127"/>
      <c r="C96" s="118" t="s">
        <v>11</v>
      </c>
      <c r="D96" s="119"/>
      <c r="E96" s="130" t="b">
        <f t="shared" si="3"/>
        <v>0</v>
      </c>
      <c r="H96" s="81"/>
      <c r="I96" s="82"/>
    </row>
    <row r="97" spans="1:9" ht="18" customHeight="1" x14ac:dyDescent="0.2">
      <c r="A97" s="121">
        <v>7</v>
      </c>
      <c r="B97" s="127"/>
      <c r="C97" s="118" t="s">
        <v>11</v>
      </c>
      <c r="D97" s="119"/>
      <c r="E97" s="130" t="b">
        <f t="shared" si="3"/>
        <v>0</v>
      </c>
      <c r="H97" s="81"/>
      <c r="I97" s="82"/>
    </row>
    <row r="98" spans="1:9" ht="18" customHeight="1" x14ac:dyDescent="0.2">
      <c r="A98" s="121">
        <v>8</v>
      </c>
      <c r="B98" s="127"/>
      <c r="C98" s="118" t="s">
        <v>11</v>
      </c>
      <c r="D98" s="119"/>
      <c r="E98" s="130" t="b">
        <f t="shared" si="3"/>
        <v>0</v>
      </c>
      <c r="H98" s="81"/>
      <c r="I98" s="82"/>
    </row>
    <row r="99" spans="1:9" ht="18" customHeight="1" x14ac:dyDescent="0.2">
      <c r="A99" s="121">
        <v>9</v>
      </c>
      <c r="B99" s="127"/>
      <c r="C99" s="118" t="s">
        <v>11</v>
      </c>
      <c r="D99" s="119"/>
      <c r="E99" s="130" t="b">
        <f t="shared" si="3"/>
        <v>0</v>
      </c>
      <c r="H99" s="81"/>
      <c r="I99" s="82"/>
    </row>
    <row r="100" spans="1:9" ht="18" customHeight="1" x14ac:dyDescent="0.2">
      <c r="A100" s="121">
        <v>10</v>
      </c>
      <c r="B100" s="127"/>
      <c r="C100" s="118" t="s">
        <v>11</v>
      </c>
      <c r="D100" s="119"/>
      <c r="E100" s="130" t="b">
        <f t="shared" si="3"/>
        <v>0</v>
      </c>
      <c r="H100" s="81"/>
      <c r="I100" s="82"/>
    </row>
    <row r="101" spans="1:9" ht="18" customHeight="1" x14ac:dyDescent="0.2">
      <c r="A101" s="121">
        <v>11</v>
      </c>
      <c r="B101" s="127"/>
      <c r="C101" s="118" t="s">
        <v>11</v>
      </c>
      <c r="D101" s="119"/>
      <c r="E101" s="130" t="b">
        <f t="shared" si="3"/>
        <v>0</v>
      </c>
      <c r="H101" s="81"/>
      <c r="I101" s="82"/>
    </row>
    <row r="102" spans="1:9" ht="18" customHeight="1" x14ac:dyDescent="0.2">
      <c r="A102" s="121">
        <v>12</v>
      </c>
      <c r="B102" s="127"/>
      <c r="C102" s="118" t="s">
        <v>11</v>
      </c>
      <c r="D102" s="119"/>
      <c r="E102" s="130" t="b">
        <f t="shared" si="3"/>
        <v>0</v>
      </c>
      <c r="H102" s="81"/>
      <c r="I102" s="82"/>
    </row>
    <row r="103" spans="1:9" ht="18" customHeight="1" x14ac:dyDescent="0.2">
      <c r="A103" s="121">
        <v>13</v>
      </c>
      <c r="B103" s="127"/>
      <c r="C103" s="118" t="s">
        <v>11</v>
      </c>
      <c r="D103" s="119"/>
      <c r="E103" s="130" t="b">
        <f t="shared" si="3"/>
        <v>0</v>
      </c>
      <c r="H103" s="81"/>
      <c r="I103" s="82"/>
    </row>
    <row r="104" spans="1:9" ht="18" customHeight="1" x14ac:dyDescent="0.2">
      <c r="A104" s="121">
        <v>14</v>
      </c>
      <c r="B104" s="127"/>
      <c r="C104" s="118" t="s">
        <v>11</v>
      </c>
      <c r="D104" s="119"/>
      <c r="E104" s="130" t="b">
        <f t="shared" si="3"/>
        <v>0</v>
      </c>
      <c r="H104" s="81"/>
      <c r="I104" s="82"/>
    </row>
    <row r="105" spans="1:9" ht="18" customHeight="1" x14ac:dyDescent="0.2">
      <c r="A105" s="121">
        <v>15</v>
      </c>
      <c r="B105" s="127"/>
      <c r="C105" s="118" t="s">
        <v>11</v>
      </c>
      <c r="D105" s="119"/>
      <c r="E105" s="130" t="b">
        <f t="shared" si="3"/>
        <v>0</v>
      </c>
      <c r="H105" s="81"/>
      <c r="I105" s="82"/>
    </row>
    <row r="106" spans="1:9" ht="18" customHeight="1" x14ac:dyDescent="0.2">
      <c r="A106" s="121">
        <v>16</v>
      </c>
      <c r="B106" s="127"/>
      <c r="C106" s="118" t="s">
        <v>11</v>
      </c>
      <c r="D106" s="119"/>
      <c r="E106" s="130" t="b">
        <f t="shared" si="3"/>
        <v>0</v>
      </c>
      <c r="H106" s="81"/>
      <c r="I106" s="82"/>
    </row>
    <row r="107" spans="1:9" ht="18" customHeight="1" x14ac:dyDescent="0.2">
      <c r="A107" s="121">
        <v>17</v>
      </c>
      <c r="B107" s="127"/>
      <c r="C107" s="118" t="s">
        <v>11</v>
      </c>
      <c r="D107" s="119"/>
      <c r="E107" s="130" t="b">
        <f t="shared" si="3"/>
        <v>0</v>
      </c>
      <c r="H107" s="81"/>
      <c r="I107" s="82"/>
    </row>
    <row r="108" spans="1:9" ht="18" customHeight="1" x14ac:dyDescent="0.2">
      <c r="A108" s="121">
        <v>18</v>
      </c>
      <c r="B108" s="127"/>
      <c r="C108" s="118" t="s">
        <v>11</v>
      </c>
      <c r="D108" s="119"/>
      <c r="E108" s="130" t="b">
        <f t="shared" si="3"/>
        <v>0</v>
      </c>
      <c r="H108" s="81"/>
      <c r="I108" s="82"/>
    </row>
    <row r="109" spans="1:9" ht="18" customHeight="1" x14ac:dyDescent="0.2">
      <c r="A109" s="121">
        <v>19</v>
      </c>
      <c r="B109" s="127"/>
      <c r="C109" s="118" t="s">
        <v>11</v>
      </c>
      <c r="D109" s="119"/>
      <c r="E109" s="130" t="b">
        <f t="shared" si="3"/>
        <v>0</v>
      </c>
      <c r="H109" s="81"/>
      <c r="I109" s="82"/>
    </row>
    <row r="110" spans="1:9" ht="18" customHeight="1" x14ac:dyDescent="0.2">
      <c r="A110" s="121">
        <v>20</v>
      </c>
      <c r="B110" s="127"/>
      <c r="C110" s="118" t="s">
        <v>11</v>
      </c>
      <c r="D110" s="119"/>
      <c r="E110" s="130" t="b">
        <f t="shared" si="3"/>
        <v>0</v>
      </c>
      <c r="H110" s="81"/>
      <c r="I110" s="82"/>
    </row>
    <row r="111" spans="1:9" ht="18" customHeight="1" x14ac:dyDescent="0.2">
      <c r="A111" s="121">
        <v>21</v>
      </c>
      <c r="B111" s="127"/>
      <c r="C111" s="118" t="s">
        <v>11</v>
      </c>
      <c r="D111" s="119"/>
      <c r="E111" s="130" t="b">
        <f t="shared" si="3"/>
        <v>0</v>
      </c>
      <c r="H111" s="81"/>
      <c r="I111" s="82"/>
    </row>
    <row r="112" spans="1:9" ht="18" customHeight="1" x14ac:dyDescent="0.2">
      <c r="A112" s="121">
        <v>22</v>
      </c>
      <c r="B112" s="127"/>
      <c r="C112" s="118" t="s">
        <v>11</v>
      </c>
      <c r="D112" s="119"/>
      <c r="E112" s="130" t="b">
        <f t="shared" si="3"/>
        <v>0</v>
      </c>
      <c r="H112" s="81"/>
      <c r="I112" s="82"/>
    </row>
    <row r="113" spans="1:8" ht="18" customHeight="1" x14ac:dyDescent="0.2">
      <c r="A113" s="121">
        <v>23</v>
      </c>
      <c r="B113" s="131" t="s">
        <v>733</v>
      </c>
      <c r="C113" s="118" t="s">
        <v>12</v>
      </c>
      <c r="D113" s="119">
        <v>2</v>
      </c>
      <c r="E113" s="130">
        <f t="shared" ref="E113:E127" si="4">IF(C113="PP",IF(D113=1,200,IF(D113=2,160,IF(D113=3,130,IF(D113=4,110,IF(D113=5,90,IF(D113=6,70)))))))</f>
        <v>160</v>
      </c>
      <c r="H113" s="81"/>
    </row>
    <row r="114" spans="1:8" ht="18" customHeight="1" x14ac:dyDescent="0.2">
      <c r="A114" s="121">
        <v>24</v>
      </c>
      <c r="B114" s="127"/>
      <c r="C114" s="118" t="s">
        <v>12</v>
      </c>
      <c r="D114" s="119"/>
      <c r="E114" s="130" t="b">
        <f t="shared" si="4"/>
        <v>0</v>
      </c>
      <c r="H114" s="81"/>
    </row>
    <row r="115" spans="1:8" ht="18" customHeight="1" x14ac:dyDescent="0.2">
      <c r="A115" s="121">
        <v>25</v>
      </c>
      <c r="B115" s="127"/>
      <c r="C115" s="118" t="s">
        <v>12</v>
      </c>
      <c r="D115" s="119"/>
      <c r="E115" s="130" t="b">
        <f t="shared" si="4"/>
        <v>0</v>
      </c>
      <c r="H115" s="81"/>
    </row>
    <row r="116" spans="1:8" ht="18" customHeight="1" x14ac:dyDescent="0.2">
      <c r="A116" s="121">
        <v>26</v>
      </c>
      <c r="B116" s="105"/>
      <c r="C116" s="118" t="s">
        <v>12</v>
      </c>
      <c r="D116" s="119"/>
      <c r="E116" s="130" t="b">
        <f t="shared" si="4"/>
        <v>0</v>
      </c>
      <c r="H116" s="81"/>
    </row>
    <row r="117" spans="1:8" ht="18" customHeight="1" x14ac:dyDescent="0.2">
      <c r="A117" s="121">
        <v>27</v>
      </c>
      <c r="B117" s="127"/>
      <c r="C117" s="118" t="s">
        <v>12</v>
      </c>
      <c r="D117" s="119"/>
      <c r="E117" s="130" t="b">
        <f t="shared" si="4"/>
        <v>0</v>
      </c>
      <c r="H117" s="81"/>
    </row>
    <row r="118" spans="1:8" ht="18" customHeight="1" x14ac:dyDescent="0.2">
      <c r="A118" s="121">
        <v>28</v>
      </c>
      <c r="B118" s="127"/>
      <c r="C118" s="118" t="s">
        <v>12</v>
      </c>
      <c r="D118" s="119"/>
      <c r="E118" s="130" t="b">
        <f t="shared" si="4"/>
        <v>0</v>
      </c>
      <c r="H118" s="81"/>
    </row>
    <row r="119" spans="1:8" ht="18" customHeight="1" x14ac:dyDescent="0.2">
      <c r="A119" s="121">
        <v>29</v>
      </c>
      <c r="B119" s="127"/>
      <c r="C119" s="118" t="s">
        <v>12</v>
      </c>
      <c r="D119" s="119"/>
      <c r="E119" s="130" t="b">
        <f t="shared" si="4"/>
        <v>0</v>
      </c>
      <c r="H119" s="81"/>
    </row>
    <row r="120" spans="1:8" ht="18" customHeight="1" x14ac:dyDescent="0.2">
      <c r="A120" s="121">
        <v>30</v>
      </c>
      <c r="B120" s="127"/>
      <c r="C120" s="118" t="s">
        <v>12</v>
      </c>
      <c r="D120" s="119"/>
      <c r="E120" s="130" t="b">
        <f t="shared" si="4"/>
        <v>0</v>
      </c>
      <c r="H120" s="81"/>
    </row>
    <row r="121" spans="1:8" ht="18" customHeight="1" x14ac:dyDescent="0.2">
      <c r="A121" s="121">
        <v>31</v>
      </c>
      <c r="B121" s="127"/>
      <c r="C121" s="118" t="s">
        <v>12</v>
      </c>
      <c r="D121" s="119"/>
      <c r="E121" s="130" t="b">
        <f t="shared" si="4"/>
        <v>0</v>
      </c>
      <c r="H121" s="81"/>
    </row>
    <row r="122" spans="1:8" ht="18" customHeight="1" x14ac:dyDescent="0.2">
      <c r="A122" s="121">
        <v>32</v>
      </c>
      <c r="B122" s="127"/>
      <c r="C122" s="118" t="s">
        <v>12</v>
      </c>
      <c r="D122" s="119"/>
      <c r="E122" s="130" t="b">
        <f t="shared" si="4"/>
        <v>0</v>
      </c>
      <c r="H122" s="81"/>
    </row>
    <row r="123" spans="1:8" ht="18" customHeight="1" x14ac:dyDescent="0.2">
      <c r="A123" s="121">
        <v>33</v>
      </c>
      <c r="B123" s="127"/>
      <c r="C123" s="118" t="s">
        <v>12</v>
      </c>
      <c r="D123" s="119"/>
      <c r="E123" s="130" t="b">
        <f t="shared" si="4"/>
        <v>0</v>
      </c>
      <c r="H123" s="81"/>
    </row>
    <row r="124" spans="1:8" ht="18" customHeight="1" x14ac:dyDescent="0.2">
      <c r="A124" s="121">
        <v>34</v>
      </c>
      <c r="B124" s="127"/>
      <c r="C124" s="118" t="s">
        <v>12</v>
      </c>
      <c r="D124" s="119"/>
      <c r="E124" s="130" t="b">
        <f t="shared" si="4"/>
        <v>0</v>
      </c>
      <c r="H124" s="81"/>
    </row>
    <row r="125" spans="1:8" ht="18" customHeight="1" x14ac:dyDescent="0.2">
      <c r="A125" s="121">
        <v>35</v>
      </c>
      <c r="B125" s="127"/>
      <c r="C125" s="118" t="s">
        <v>12</v>
      </c>
      <c r="D125" s="119"/>
      <c r="E125" s="130" t="b">
        <f t="shared" si="4"/>
        <v>0</v>
      </c>
      <c r="H125" s="81"/>
    </row>
    <row r="126" spans="1:8" ht="18" customHeight="1" x14ac:dyDescent="0.2">
      <c r="A126" s="121">
        <v>36</v>
      </c>
      <c r="B126" s="127"/>
      <c r="C126" s="118" t="s">
        <v>12</v>
      </c>
      <c r="D126" s="119"/>
      <c r="E126" s="130" t="b">
        <f t="shared" si="4"/>
        <v>0</v>
      </c>
      <c r="H126" s="81"/>
    </row>
    <row r="127" spans="1:8" ht="18" customHeight="1" x14ac:dyDescent="0.2">
      <c r="A127" s="121">
        <v>37</v>
      </c>
      <c r="B127" s="127"/>
      <c r="C127" s="118" t="s">
        <v>12</v>
      </c>
      <c r="D127" s="119"/>
      <c r="E127" s="130" t="b">
        <f t="shared" si="4"/>
        <v>0</v>
      </c>
      <c r="H127" s="81"/>
    </row>
    <row r="128" spans="1:8" ht="18" customHeight="1" x14ac:dyDescent="0.2">
      <c r="A128" s="121">
        <v>38</v>
      </c>
      <c r="B128" s="127"/>
      <c r="C128" s="118" t="s">
        <v>87</v>
      </c>
      <c r="D128" s="119"/>
      <c r="E128" s="130" t="b">
        <f>IF(C128="FR",IF(D128=1,160,IF(D128=2,130,IF(D128=3,100,IF(D128=4,90,IF(D128=5,70,IF(D128=6,60)))))))</f>
        <v>0</v>
      </c>
      <c r="H128" s="81"/>
    </row>
    <row r="129" spans="1:9" ht="18" customHeight="1" x14ac:dyDescent="0.2">
      <c r="A129" s="121">
        <v>39</v>
      </c>
      <c r="B129" s="127"/>
      <c r="C129" s="118" t="s">
        <v>87</v>
      </c>
      <c r="D129" s="119"/>
      <c r="E129" s="130" t="b">
        <f>IF(C129="FR",IF(D129=1,160,IF(D129=2,130,IF(D129=3,100,IF(D129=4,90,IF(D129=5,70,IF(D129=6,60)))))))</f>
        <v>0</v>
      </c>
      <c r="H129" s="81"/>
    </row>
    <row r="130" spans="1:9" ht="18" customHeight="1" x14ac:dyDescent="0.2">
      <c r="A130" s="121">
        <v>40</v>
      </c>
      <c r="B130" s="127"/>
      <c r="C130" s="118" t="s">
        <v>87</v>
      </c>
      <c r="D130" s="119"/>
      <c r="E130" s="130" t="b">
        <f>IF(C130="FR",IF(D130=1,160,IF(D130=2,130,IF(D130=3,100,IF(D130=4,90,IF(D130=5,70,IF(D130=6,60)))))))</f>
        <v>0</v>
      </c>
      <c r="H130" s="81"/>
    </row>
    <row r="131" spans="1:9" ht="18" customHeight="1" x14ac:dyDescent="0.2">
      <c r="A131" s="121">
        <v>41</v>
      </c>
      <c r="B131" s="127"/>
      <c r="C131" s="118" t="s">
        <v>87</v>
      </c>
      <c r="D131" s="119"/>
      <c r="E131" s="130" t="b">
        <f>IF(C131="FR",IF(D131=1,160,IF(D131=2,130,IF(D131=3,100,IF(D131=4,90,IF(D131=5,70,IF(D131=6,60)))))))</f>
        <v>0</v>
      </c>
      <c r="H131" s="81"/>
    </row>
    <row r="132" spans="1:9" ht="18" customHeight="1" x14ac:dyDescent="0.2">
      <c r="A132" s="121">
        <v>42</v>
      </c>
      <c r="B132" s="127"/>
      <c r="C132" s="118" t="s">
        <v>17</v>
      </c>
      <c r="D132" s="119"/>
      <c r="E132" s="130" t="b">
        <f>IF(C132="RS",IF(D132=1,500))</f>
        <v>0</v>
      </c>
      <c r="H132" s="81"/>
    </row>
    <row r="133" spans="1:9" ht="18" customHeight="1" x14ac:dyDescent="0.2">
      <c r="A133" s="121">
        <v>43</v>
      </c>
      <c r="B133" s="127"/>
      <c r="C133" s="118" t="s">
        <v>18</v>
      </c>
      <c r="D133" s="119"/>
      <c r="E133" s="130" t="b">
        <f>IF(C133="RP",IF(D133=1,100))</f>
        <v>0</v>
      </c>
      <c r="H133" s="81"/>
    </row>
    <row r="134" spans="1:9" ht="18" customHeight="1" x14ac:dyDescent="0.2">
      <c r="A134" s="121">
        <v>44</v>
      </c>
      <c r="B134" s="127"/>
      <c r="C134" s="118" t="s">
        <v>59</v>
      </c>
      <c r="D134" s="119"/>
      <c r="E134" s="130" t="b">
        <f>IF(C134="FAI",IF(D134=1,200,IF(D134=2,160,IF(D134=3,130))))</f>
        <v>0</v>
      </c>
      <c r="H134" s="81"/>
    </row>
    <row r="135" spans="1:9" ht="18" customHeight="1" x14ac:dyDescent="0.2">
      <c r="A135" s="121">
        <v>45</v>
      </c>
      <c r="B135" s="127"/>
      <c r="C135" s="118" t="s">
        <v>59</v>
      </c>
      <c r="D135" s="119"/>
      <c r="E135" s="130" t="b">
        <f>IF(C135="FAI",IF(D135=1,200,IF(D135=2,160,IF(D135=3,130))))</f>
        <v>0</v>
      </c>
      <c r="H135" s="81"/>
    </row>
    <row r="136" spans="1:9" ht="18" customHeight="1" x14ac:dyDescent="0.2">
      <c r="A136" s="121">
        <v>46</v>
      </c>
      <c r="B136" s="127"/>
      <c r="C136" s="118" t="s">
        <v>59</v>
      </c>
      <c r="D136" s="119"/>
      <c r="E136" s="130" t="b">
        <f>IF(C136="FAI",IF(D136=1,200,IF(D136=2,160,IF(D136=3,130))))</f>
        <v>0</v>
      </c>
      <c r="H136" s="81"/>
    </row>
    <row r="137" spans="1:9" ht="18" customHeight="1" x14ac:dyDescent="0.2">
      <c r="A137" s="121">
        <v>47</v>
      </c>
      <c r="B137" s="127"/>
      <c r="C137" s="118" t="s">
        <v>60</v>
      </c>
      <c r="D137" s="119"/>
      <c r="E137" s="130" t="b">
        <f>IF(C137="PL",IF(D137=1,110,IF(D137=2,90,IF(D137=3,70))))</f>
        <v>0</v>
      </c>
      <c r="H137" s="81"/>
    </row>
    <row r="138" spans="1:9" ht="18" customHeight="1" x14ac:dyDescent="0.2">
      <c r="A138" s="121">
        <v>48</v>
      </c>
      <c r="B138" s="127"/>
      <c r="C138" s="118" t="s">
        <v>60</v>
      </c>
      <c r="D138" s="119"/>
      <c r="E138" s="130" t="b">
        <f>IF(C138="PL",IF(D138=1,110,IF(D138=2,90,IF(D138=3,70))))</f>
        <v>0</v>
      </c>
      <c r="H138" s="81"/>
    </row>
    <row r="139" spans="1:9" ht="18" customHeight="1" x14ac:dyDescent="0.2">
      <c r="A139" s="121">
        <v>49</v>
      </c>
      <c r="B139" s="127"/>
      <c r="C139" s="118" t="s">
        <v>60</v>
      </c>
      <c r="D139" s="119"/>
      <c r="E139" s="130" t="b">
        <f>IF(C139="PL",IF(D139=1,110,IF(D139=2,90,IF(D139=3,70))))</f>
        <v>0</v>
      </c>
      <c r="H139" s="81"/>
    </row>
    <row r="140" spans="1:9" ht="18" customHeight="1" x14ac:dyDescent="0.2">
      <c r="A140" s="121">
        <v>50</v>
      </c>
      <c r="B140" s="127"/>
      <c r="C140" s="118" t="s">
        <v>60</v>
      </c>
      <c r="D140" s="119"/>
      <c r="E140" s="130" t="b">
        <f>IF(C140="PL",IF(D140=1,110,IF(D140=2,90,IF(D140=3,70))))</f>
        <v>0</v>
      </c>
      <c r="H140" s="81"/>
    </row>
    <row r="141" spans="1:9" ht="24.6" customHeight="1" x14ac:dyDescent="0.2">
      <c r="A141" s="278" t="s">
        <v>15</v>
      </c>
      <c r="B141" s="278"/>
      <c r="C141" s="278"/>
      <c r="D141" s="278"/>
      <c r="E141" s="129">
        <f>SUM(E91:E140)</f>
        <v>290</v>
      </c>
      <c r="H141" s="81"/>
    </row>
    <row r="142" spans="1:9" ht="17.45" customHeight="1" x14ac:dyDescent="0.2">
      <c r="A142" s="75"/>
      <c r="B142" s="76"/>
      <c r="C142" s="77"/>
      <c r="D142" s="77"/>
      <c r="E142" s="83"/>
      <c r="H142" s="81"/>
      <c r="I142" s="82"/>
    </row>
    <row r="143" spans="1:9" ht="27.6" customHeight="1" x14ac:dyDescent="0.2">
      <c r="A143" s="277" t="s">
        <v>7</v>
      </c>
      <c r="B143" s="277"/>
      <c r="C143" s="277"/>
      <c r="D143" s="277"/>
      <c r="E143" s="277"/>
      <c r="H143" s="81"/>
      <c r="I143" s="82"/>
    </row>
    <row r="144" spans="1:9" ht="54" customHeight="1" x14ac:dyDescent="0.2">
      <c r="A144" s="124" t="s">
        <v>0</v>
      </c>
      <c r="B144" s="123" t="s">
        <v>74</v>
      </c>
      <c r="C144" s="122" t="s">
        <v>56</v>
      </c>
      <c r="D144" s="122" t="s">
        <v>3</v>
      </c>
      <c r="E144" s="122" t="s">
        <v>2</v>
      </c>
      <c r="H144" s="81"/>
      <c r="I144" s="82"/>
    </row>
    <row r="145" spans="1:5" ht="30.6" customHeight="1" x14ac:dyDescent="0.2">
      <c r="A145" s="121">
        <v>1</v>
      </c>
      <c r="B145" s="120" t="s">
        <v>88</v>
      </c>
      <c r="C145" s="128"/>
      <c r="D145" s="125" t="s">
        <v>11</v>
      </c>
      <c r="E145" s="117" t="b">
        <f>IF(D145="MP",IF(C145=1,1500))</f>
        <v>0</v>
      </c>
    </row>
    <row r="146" spans="1:5" ht="19.899999999999999" customHeight="1" x14ac:dyDescent="0.2">
      <c r="A146" s="121">
        <v>2</v>
      </c>
      <c r="B146" s="120" t="s">
        <v>8</v>
      </c>
      <c r="C146" s="128"/>
      <c r="D146" s="125" t="s">
        <v>11</v>
      </c>
      <c r="E146" s="117" t="b">
        <f>IF(D146="MP",IF(C146=1,800))</f>
        <v>0</v>
      </c>
    </row>
    <row r="147" spans="1:5" ht="19.899999999999999" customHeight="1" x14ac:dyDescent="0.2">
      <c r="A147" s="121">
        <v>3</v>
      </c>
      <c r="B147" s="120" t="s">
        <v>9</v>
      </c>
      <c r="C147" s="128"/>
      <c r="D147" s="125" t="s">
        <v>11</v>
      </c>
      <c r="E147" s="117" t="b">
        <f>IF(D147="MP",IF(C147=1,800))</f>
        <v>0</v>
      </c>
    </row>
    <row r="148" spans="1:5" ht="19.899999999999999" customHeight="1" x14ac:dyDescent="0.2">
      <c r="A148" s="121">
        <v>4</v>
      </c>
      <c r="B148" s="120" t="s">
        <v>89</v>
      </c>
      <c r="C148" s="128"/>
      <c r="D148" s="125" t="s">
        <v>11</v>
      </c>
      <c r="E148" s="117" t="b">
        <f>IF(D148="MP",IF(C148=1,800))</f>
        <v>0</v>
      </c>
    </row>
    <row r="149" spans="1:5" ht="19.899999999999999" customHeight="1" x14ac:dyDescent="0.2">
      <c r="A149" s="121">
        <v>5</v>
      </c>
      <c r="B149" s="120" t="s">
        <v>90</v>
      </c>
      <c r="C149" s="128"/>
      <c r="D149" s="125" t="s">
        <v>11</v>
      </c>
      <c r="E149" s="117" t="b">
        <f>IF(D149="MP",IF(C149=1,800))</f>
        <v>0</v>
      </c>
    </row>
    <row r="150" spans="1:5" ht="19.899999999999999" customHeight="1" x14ac:dyDescent="0.2">
      <c r="A150" s="121">
        <v>6</v>
      </c>
      <c r="B150" s="127" t="s">
        <v>63</v>
      </c>
      <c r="C150" s="126"/>
      <c r="D150" s="125">
        <v>500</v>
      </c>
      <c r="E150" s="117">
        <f>PRODUCT(C150*D150)</f>
        <v>0</v>
      </c>
    </row>
    <row r="151" spans="1:5" ht="19.899999999999999" customHeight="1" x14ac:dyDescent="0.2">
      <c r="A151" s="121">
        <v>7</v>
      </c>
      <c r="B151" s="127" t="s">
        <v>64</v>
      </c>
      <c r="C151" s="126"/>
      <c r="D151" s="125">
        <v>200</v>
      </c>
      <c r="E151" s="117">
        <f>PRODUCT(C151*D151)</f>
        <v>0</v>
      </c>
    </row>
    <row r="152" spans="1:5" ht="30.6" customHeight="1" x14ac:dyDescent="0.2">
      <c r="A152" s="121">
        <v>8</v>
      </c>
      <c r="B152" s="127" t="s">
        <v>107</v>
      </c>
      <c r="C152" s="126"/>
      <c r="D152" s="125">
        <v>200</v>
      </c>
      <c r="E152" s="117">
        <f>PRODUCT(C152*D152)</f>
        <v>0</v>
      </c>
    </row>
    <row r="153" spans="1:5" ht="19.899999999999999" customHeight="1" x14ac:dyDescent="0.2">
      <c r="A153" s="121">
        <v>9</v>
      </c>
      <c r="B153" s="127" t="s">
        <v>5</v>
      </c>
      <c r="C153" s="126"/>
      <c r="D153" s="125">
        <v>200</v>
      </c>
      <c r="E153" s="117">
        <f>PRODUCT(C153*D153)</f>
        <v>0</v>
      </c>
    </row>
    <row r="154" spans="1:5" ht="19.899999999999999" customHeight="1" x14ac:dyDescent="0.2">
      <c r="A154" s="121">
        <v>10</v>
      </c>
      <c r="B154" s="127" t="s">
        <v>41</v>
      </c>
      <c r="C154" s="126"/>
      <c r="D154" s="125">
        <v>200</v>
      </c>
      <c r="E154" s="117">
        <f>PRODUCT(C154*D154)</f>
        <v>0</v>
      </c>
    </row>
    <row r="155" spans="1:5" ht="26.45" customHeight="1" x14ac:dyDescent="0.2">
      <c r="A155" s="278" t="s">
        <v>33</v>
      </c>
      <c r="B155" s="278"/>
      <c r="C155" s="278"/>
      <c r="D155" s="278"/>
      <c r="E155" s="116">
        <f>SUM(E145:E154)</f>
        <v>0</v>
      </c>
    </row>
    <row r="156" spans="1:5" ht="14.45" customHeight="1" x14ac:dyDescent="0.2"/>
    <row r="157" spans="1:5" ht="25.9" customHeight="1" x14ac:dyDescent="0.2">
      <c r="A157" s="277" t="s">
        <v>29</v>
      </c>
      <c r="B157" s="277"/>
      <c r="C157" s="277"/>
      <c r="D157" s="277"/>
      <c r="E157" s="277"/>
    </row>
    <row r="158" spans="1:5" ht="36" customHeight="1" x14ac:dyDescent="0.2">
      <c r="A158" s="124" t="s">
        <v>0</v>
      </c>
      <c r="B158" s="123" t="s">
        <v>30</v>
      </c>
      <c r="C158" s="122" t="s">
        <v>31</v>
      </c>
      <c r="D158" s="122" t="s">
        <v>91</v>
      </c>
      <c r="E158" s="122" t="s">
        <v>2</v>
      </c>
    </row>
    <row r="159" spans="1:5" ht="34.15" customHeight="1" x14ac:dyDescent="0.2">
      <c r="A159" s="121">
        <v>1</v>
      </c>
      <c r="B159" s="120" t="s">
        <v>92</v>
      </c>
      <c r="C159" s="119">
        <v>3</v>
      </c>
      <c r="D159" s="118">
        <v>20</v>
      </c>
      <c r="E159" s="117">
        <f>PRODUCT(C159*D159)</f>
        <v>60</v>
      </c>
    </row>
    <row r="160" spans="1:5" ht="23.45" customHeight="1" x14ac:dyDescent="0.2">
      <c r="A160" s="278" t="s">
        <v>34</v>
      </c>
      <c r="B160" s="278"/>
      <c r="C160" s="278"/>
      <c r="D160" s="278"/>
      <c r="E160" s="116">
        <f>SUM(E159:E159)</f>
        <v>60</v>
      </c>
    </row>
    <row r="161" spans="1:7" ht="23.45" customHeight="1" x14ac:dyDescent="0.2">
      <c r="A161" s="115">
        <v>2</v>
      </c>
      <c r="B161" s="283" t="s">
        <v>93</v>
      </c>
      <c r="C161" s="283"/>
      <c r="D161" s="283"/>
      <c r="E161" s="283"/>
    </row>
    <row r="162" spans="1:7" ht="27.6" customHeight="1" x14ac:dyDescent="0.2">
      <c r="A162" s="114">
        <v>3</v>
      </c>
      <c r="B162" s="283" t="s">
        <v>94</v>
      </c>
      <c r="C162" s="283"/>
      <c r="D162" s="283"/>
      <c r="E162" s="283"/>
      <c r="G162" s="46" t="s">
        <v>32</v>
      </c>
    </row>
    <row r="163" spans="1:7" ht="19.149999999999999" customHeight="1" x14ac:dyDescent="0.2"/>
    <row r="164" spans="1:7" ht="33.6" customHeight="1" x14ac:dyDescent="0.2">
      <c r="A164" s="282" t="s">
        <v>198</v>
      </c>
      <c r="B164" s="282"/>
      <c r="C164" s="282"/>
      <c r="D164" s="282"/>
      <c r="E164" s="113">
        <f>SUM(E63+E74+E87+E141+E155+E160)</f>
        <v>720</v>
      </c>
    </row>
    <row r="165" spans="1:7" ht="20.100000000000001" customHeight="1" x14ac:dyDescent="0.2"/>
    <row r="166" spans="1:7" ht="15" x14ac:dyDescent="0.2">
      <c r="C166" s="87" t="s">
        <v>57</v>
      </c>
    </row>
  </sheetData>
  <sheetProtection algorithmName="SHA-512" hashValue="unktiGTwKz+ekOywE/GQ2zMwZYZ/6NC6fLWXloRFmIRTlCG6uRMRb0fG+pIhLuaW/ZEHZppKw8FMnL8QTHUDgg==" saltValue="a4HAG08rD5RQMX+/6XjoUA==" spinCount="100000" sheet="1"/>
  <mergeCells count="19">
    <mergeCell ref="A89:E89"/>
    <mergeCell ref="A141:D141"/>
    <mergeCell ref="A164:D164"/>
    <mergeCell ref="A143:E143"/>
    <mergeCell ref="A155:D155"/>
    <mergeCell ref="A157:E157"/>
    <mergeCell ref="A160:D160"/>
    <mergeCell ref="B161:E161"/>
    <mergeCell ref="B162:E162"/>
    <mergeCell ref="C1:E6"/>
    <mergeCell ref="A8:E9"/>
    <mergeCell ref="A11:E11"/>
    <mergeCell ref="A13:E13"/>
    <mergeCell ref="A63:D63"/>
    <mergeCell ref="A65:E65"/>
    <mergeCell ref="A74:D74"/>
    <mergeCell ref="A76:E76"/>
    <mergeCell ref="A78:E78"/>
    <mergeCell ref="A87:D87"/>
  </mergeCells>
  <printOptions horizontalCentered="1"/>
  <pageMargins left="0.55138888888888893" right="0.55138888888888893" top="0.59027777777777779" bottom="0.59097222222222223" header="0.51180555555555551" footer="0.31527777777777777"/>
  <pageSetup paperSize="9" firstPageNumber="0" orientation="landscape" horizontalDpi="300" verticalDpi="300"/>
  <headerFooter alignWithMargins="0">
    <oddFooter>&amp;Loprac. Bogdan Wierzba&amp;C&amp;P&amp;R&amp;D</oddFooter>
  </headerFooter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0FD2F-6CAB-4641-A10B-BCE5F2F5B4B8}">
  <dimension ref="A1:I216"/>
  <sheetViews>
    <sheetView workbookViewId="0">
      <selection activeCell="A13" sqref="A13:E13"/>
    </sheetView>
  </sheetViews>
  <sheetFormatPr defaultColWidth="8.85546875" defaultRowHeight="12.75" x14ac:dyDescent="0.2"/>
  <cols>
    <col min="1" max="1" width="6.85546875" style="46" customWidth="1"/>
    <col min="2" max="2" width="75.28515625" style="46" customWidth="1"/>
    <col min="3" max="3" width="18.5703125" style="46" customWidth="1"/>
    <col min="4" max="4" width="14.7109375" style="46" customWidth="1"/>
    <col min="5" max="5" width="20.140625" style="46" customWidth="1"/>
    <col min="6" max="16384" width="8.85546875" style="46"/>
  </cols>
  <sheetData>
    <row r="1" spans="1:5" ht="12.75" customHeight="1" x14ac:dyDescent="0.2">
      <c r="C1" s="284" t="s">
        <v>323</v>
      </c>
      <c r="D1" s="284"/>
      <c r="E1" s="284"/>
    </row>
    <row r="2" spans="1:5" ht="13.15" customHeight="1" x14ac:dyDescent="0.2">
      <c r="C2" s="284"/>
      <c r="D2" s="284"/>
      <c r="E2" s="284"/>
    </row>
    <row r="3" spans="1:5" x14ac:dyDescent="0.2">
      <c r="C3" s="284"/>
      <c r="D3" s="284"/>
      <c r="E3" s="284"/>
    </row>
    <row r="4" spans="1:5" x14ac:dyDescent="0.2">
      <c r="C4" s="284"/>
      <c r="D4" s="284"/>
      <c r="E4" s="284"/>
    </row>
    <row r="5" spans="1:5" x14ac:dyDescent="0.2">
      <c r="C5" s="284"/>
      <c r="D5" s="284"/>
      <c r="E5" s="284"/>
    </row>
    <row r="6" spans="1:5" x14ac:dyDescent="0.2">
      <c r="C6" s="284"/>
      <c r="D6" s="284"/>
      <c r="E6" s="284"/>
    </row>
    <row r="8" spans="1:5" x14ac:dyDescent="0.2">
      <c r="A8" s="280" t="s">
        <v>196</v>
      </c>
      <c r="B8" s="280"/>
      <c r="C8" s="280"/>
      <c r="D8" s="280"/>
      <c r="E8" s="280"/>
    </row>
    <row r="9" spans="1:5" ht="15.6" customHeight="1" x14ac:dyDescent="0.2">
      <c r="A9" s="280"/>
      <c r="B9" s="280"/>
      <c r="C9" s="280"/>
      <c r="D9" s="280"/>
      <c r="E9" s="280"/>
    </row>
    <row r="10" spans="1:5" ht="15.6" customHeight="1" x14ac:dyDescent="0.2">
      <c r="A10" s="47"/>
      <c r="B10" s="47"/>
      <c r="C10" s="47"/>
      <c r="D10" s="47"/>
      <c r="E10" s="47"/>
    </row>
    <row r="11" spans="1:5" ht="33.6" customHeight="1" x14ac:dyDescent="0.2">
      <c r="A11" s="281" t="s">
        <v>209</v>
      </c>
      <c r="B11" s="281"/>
      <c r="C11" s="281"/>
      <c r="D11" s="281"/>
      <c r="E11" s="281"/>
    </row>
    <row r="12" spans="1:5" ht="19.899999999999999" customHeight="1" x14ac:dyDescent="0.2">
      <c r="A12" s="47"/>
      <c r="B12" s="47"/>
      <c r="C12" s="47"/>
      <c r="D12" s="47"/>
      <c r="E12" s="47"/>
    </row>
    <row r="13" spans="1:5" ht="25.9" customHeight="1" x14ac:dyDescent="0.2">
      <c r="A13" s="274" t="s">
        <v>23</v>
      </c>
      <c r="B13" s="274"/>
      <c r="C13" s="274"/>
      <c r="D13" s="274"/>
      <c r="E13" s="274"/>
    </row>
    <row r="14" spans="1:5" ht="36.6" customHeight="1" x14ac:dyDescent="0.2">
      <c r="A14" s="142" t="s">
        <v>0</v>
      </c>
      <c r="B14" s="141" t="s">
        <v>68</v>
      </c>
      <c r="C14" s="139" t="s">
        <v>13</v>
      </c>
      <c r="D14" s="139" t="s">
        <v>35</v>
      </c>
      <c r="E14" s="139" t="s">
        <v>2</v>
      </c>
    </row>
    <row r="15" spans="1:5" ht="18" customHeight="1" x14ac:dyDescent="0.2">
      <c r="A15" s="138">
        <v>1</v>
      </c>
      <c r="B15" s="127" t="s">
        <v>322</v>
      </c>
      <c r="C15" s="143" t="s">
        <v>24</v>
      </c>
      <c r="D15" s="119">
        <v>2</v>
      </c>
      <c r="E15" s="130">
        <f t="shared" ref="E15:E24" si="0">IF(C15="M",IF(D15=1,1500,IF(D15=2,1170,IF(D15=3,1000,IF(D15=4,830,IF(D15=5,670,IF(D15=6,500)))))))</f>
        <v>1170</v>
      </c>
    </row>
    <row r="16" spans="1:5" ht="18" customHeight="1" x14ac:dyDescent="0.2">
      <c r="A16" s="138">
        <v>2</v>
      </c>
      <c r="B16" s="127" t="s">
        <v>321</v>
      </c>
      <c r="C16" s="143" t="s">
        <v>24</v>
      </c>
      <c r="D16" s="119">
        <v>2</v>
      </c>
      <c r="E16" s="130">
        <f t="shared" si="0"/>
        <v>1170</v>
      </c>
    </row>
    <row r="17" spans="1:5" ht="18" customHeight="1" x14ac:dyDescent="0.2">
      <c r="A17" s="138">
        <v>3</v>
      </c>
      <c r="B17" s="127" t="s">
        <v>320</v>
      </c>
      <c r="C17" s="143" t="s">
        <v>24</v>
      </c>
      <c r="D17" s="119">
        <v>5</v>
      </c>
      <c r="E17" s="130">
        <f t="shared" si="0"/>
        <v>670</v>
      </c>
    </row>
    <row r="18" spans="1:5" ht="18" customHeight="1" x14ac:dyDescent="0.2">
      <c r="A18" s="138">
        <v>4</v>
      </c>
      <c r="B18" s="127" t="s">
        <v>319</v>
      </c>
      <c r="C18" s="143" t="s">
        <v>24</v>
      </c>
      <c r="D18" s="119">
        <v>5</v>
      </c>
      <c r="E18" s="130">
        <f t="shared" si="0"/>
        <v>670</v>
      </c>
    </row>
    <row r="19" spans="1:5" ht="18" customHeight="1" x14ac:dyDescent="0.2">
      <c r="A19" s="138">
        <v>5</v>
      </c>
      <c r="B19" s="151" t="s">
        <v>318</v>
      </c>
      <c r="C19" s="143" t="s">
        <v>24</v>
      </c>
      <c r="D19" s="119">
        <v>3</v>
      </c>
      <c r="E19" s="130">
        <f t="shared" si="0"/>
        <v>1000</v>
      </c>
    </row>
    <row r="20" spans="1:5" ht="18" customHeight="1" x14ac:dyDescent="0.2">
      <c r="A20" s="138">
        <v>6</v>
      </c>
      <c r="B20" s="127"/>
      <c r="C20" s="143" t="s">
        <v>24</v>
      </c>
      <c r="D20" s="119"/>
      <c r="E20" s="130" t="b">
        <f t="shared" si="0"/>
        <v>0</v>
      </c>
    </row>
    <row r="21" spans="1:5" ht="18" customHeight="1" x14ac:dyDescent="0.2">
      <c r="A21" s="138">
        <v>7</v>
      </c>
      <c r="B21" s="127"/>
      <c r="C21" s="143" t="s">
        <v>24</v>
      </c>
      <c r="D21" s="119"/>
      <c r="E21" s="130" t="b">
        <f t="shared" si="0"/>
        <v>0</v>
      </c>
    </row>
    <row r="22" spans="1:5" ht="18" customHeight="1" x14ac:dyDescent="0.2">
      <c r="A22" s="138">
        <v>8</v>
      </c>
      <c r="B22" s="127"/>
      <c r="C22" s="143" t="s">
        <v>24</v>
      </c>
      <c r="D22" s="119"/>
      <c r="E22" s="130" t="b">
        <f t="shared" si="0"/>
        <v>0</v>
      </c>
    </row>
    <row r="23" spans="1:5" ht="18" customHeight="1" x14ac:dyDescent="0.2">
      <c r="A23" s="138">
        <v>9</v>
      </c>
      <c r="B23" s="127"/>
      <c r="C23" s="143" t="s">
        <v>24</v>
      </c>
      <c r="D23" s="119"/>
      <c r="E23" s="130" t="b">
        <f t="shared" si="0"/>
        <v>0</v>
      </c>
    </row>
    <row r="24" spans="1:5" ht="18" customHeight="1" x14ac:dyDescent="0.2">
      <c r="A24" s="138">
        <v>10</v>
      </c>
      <c r="B24" s="127"/>
      <c r="C24" s="143" t="s">
        <v>24</v>
      </c>
      <c r="D24" s="119"/>
      <c r="E24" s="130" t="b">
        <f t="shared" si="0"/>
        <v>0</v>
      </c>
    </row>
    <row r="25" spans="1:5" ht="18" customHeight="1" x14ac:dyDescent="0.2">
      <c r="A25" s="138">
        <v>11</v>
      </c>
      <c r="B25" s="151" t="s">
        <v>317</v>
      </c>
      <c r="C25" s="143" t="s">
        <v>40</v>
      </c>
      <c r="D25" s="119">
        <v>3</v>
      </c>
      <c r="E25" s="130">
        <f t="shared" ref="E25:E35" si="1">IF(C25="Md",IF(D25=1,500,IF(D25=2,390,IF(D25=3,333,0))))</f>
        <v>333</v>
      </c>
    </row>
    <row r="26" spans="1:5" ht="18" customHeight="1" x14ac:dyDescent="0.2">
      <c r="A26" s="138">
        <v>12</v>
      </c>
      <c r="B26" s="151"/>
      <c r="C26" s="143" t="s">
        <v>40</v>
      </c>
      <c r="D26" s="119"/>
      <c r="E26" s="130">
        <f t="shared" si="1"/>
        <v>0</v>
      </c>
    </row>
    <row r="27" spans="1:5" ht="18" customHeight="1" x14ac:dyDescent="0.2">
      <c r="A27" s="138">
        <v>13</v>
      </c>
      <c r="B27" s="151"/>
      <c r="C27" s="143" t="s">
        <v>40</v>
      </c>
      <c r="D27" s="119"/>
      <c r="E27" s="130">
        <f t="shared" si="1"/>
        <v>0</v>
      </c>
    </row>
    <row r="28" spans="1:5" ht="18" customHeight="1" x14ac:dyDescent="0.2">
      <c r="A28" s="138">
        <v>14</v>
      </c>
      <c r="B28" s="151"/>
      <c r="C28" s="143" t="s">
        <v>40</v>
      </c>
      <c r="D28" s="119"/>
      <c r="E28" s="130">
        <f t="shared" si="1"/>
        <v>0</v>
      </c>
    </row>
    <row r="29" spans="1:5" ht="18" customHeight="1" x14ac:dyDescent="0.2">
      <c r="A29" s="138">
        <v>15</v>
      </c>
      <c r="B29" s="151"/>
      <c r="C29" s="143" t="s">
        <v>40</v>
      </c>
      <c r="D29" s="119"/>
      <c r="E29" s="130">
        <f t="shared" si="1"/>
        <v>0</v>
      </c>
    </row>
    <row r="30" spans="1:5" ht="18" customHeight="1" x14ac:dyDescent="0.2">
      <c r="A30" s="138">
        <v>16</v>
      </c>
      <c r="B30" s="151"/>
      <c r="C30" s="143" t="s">
        <v>40</v>
      </c>
      <c r="D30" s="119"/>
      <c r="E30" s="130">
        <f t="shared" si="1"/>
        <v>0</v>
      </c>
    </row>
    <row r="31" spans="1:5" ht="18" customHeight="1" x14ac:dyDescent="0.2">
      <c r="A31" s="138">
        <v>17</v>
      </c>
      <c r="B31" s="151"/>
      <c r="C31" s="143" t="s">
        <v>40</v>
      </c>
      <c r="D31" s="119"/>
      <c r="E31" s="130">
        <f t="shared" si="1"/>
        <v>0</v>
      </c>
    </row>
    <row r="32" spans="1:5" ht="18" customHeight="1" x14ac:dyDescent="0.2">
      <c r="A32" s="138">
        <v>18</v>
      </c>
      <c r="B32" s="151"/>
      <c r="C32" s="143" t="s">
        <v>40</v>
      </c>
      <c r="D32" s="119" t="s">
        <v>32</v>
      </c>
      <c r="E32" s="130">
        <f t="shared" si="1"/>
        <v>0</v>
      </c>
    </row>
    <row r="33" spans="1:5" ht="18" customHeight="1" x14ac:dyDescent="0.2">
      <c r="A33" s="138">
        <v>19</v>
      </c>
      <c r="B33" s="151"/>
      <c r="C33" s="143" t="s">
        <v>40</v>
      </c>
      <c r="D33" s="119"/>
      <c r="E33" s="130">
        <f t="shared" si="1"/>
        <v>0</v>
      </c>
    </row>
    <row r="34" spans="1:5" ht="18" customHeight="1" x14ac:dyDescent="0.2">
      <c r="A34" s="138">
        <v>20</v>
      </c>
      <c r="B34" s="151"/>
      <c r="C34" s="143" t="s">
        <v>40</v>
      </c>
      <c r="D34" s="119"/>
      <c r="E34" s="130">
        <f t="shared" si="1"/>
        <v>0</v>
      </c>
    </row>
    <row r="35" spans="1:5" ht="18" customHeight="1" x14ac:dyDescent="0.2">
      <c r="A35" s="138">
        <v>21</v>
      </c>
      <c r="B35" s="151"/>
      <c r="C35" s="143" t="s">
        <v>40</v>
      </c>
      <c r="D35" s="119"/>
      <c r="E35" s="130">
        <f t="shared" si="1"/>
        <v>0</v>
      </c>
    </row>
    <row r="36" spans="1:5" ht="18" customHeight="1" x14ac:dyDescent="0.2">
      <c r="A36" s="138">
        <v>22</v>
      </c>
      <c r="B36" s="127" t="s">
        <v>316</v>
      </c>
      <c r="C36" s="143" t="s">
        <v>11</v>
      </c>
      <c r="D36" s="119">
        <v>2</v>
      </c>
      <c r="E36" s="130">
        <f t="shared" ref="E36:E65" si="2">IF(C36="MP",IF(D36=1,300,IF(D36=2,230,IF(D36=3,200,IF(D36=4,170,IF(D36=5,135,IF(D36=6,100)))))))</f>
        <v>230</v>
      </c>
    </row>
    <row r="37" spans="1:5" ht="18" customHeight="1" x14ac:dyDescent="0.2">
      <c r="A37" s="138">
        <v>23</v>
      </c>
      <c r="B37" s="127" t="s">
        <v>315</v>
      </c>
      <c r="C37" s="143" t="s">
        <v>11</v>
      </c>
      <c r="D37" s="119">
        <v>6</v>
      </c>
      <c r="E37" s="130">
        <f t="shared" si="2"/>
        <v>100</v>
      </c>
    </row>
    <row r="38" spans="1:5" ht="18" customHeight="1" x14ac:dyDescent="0.2">
      <c r="A38" s="138">
        <v>24</v>
      </c>
      <c r="B38" s="127" t="s">
        <v>314</v>
      </c>
      <c r="C38" s="143" t="s">
        <v>11</v>
      </c>
      <c r="D38" s="119">
        <v>4</v>
      </c>
      <c r="E38" s="130">
        <f t="shared" si="2"/>
        <v>170</v>
      </c>
    </row>
    <row r="39" spans="1:5" ht="18" customHeight="1" x14ac:dyDescent="0.2">
      <c r="A39" s="138">
        <v>25</v>
      </c>
      <c r="B39" s="127" t="s">
        <v>313</v>
      </c>
      <c r="C39" s="143" t="s">
        <v>11</v>
      </c>
      <c r="D39" s="119">
        <v>2</v>
      </c>
      <c r="E39" s="130">
        <f t="shared" si="2"/>
        <v>230</v>
      </c>
    </row>
    <row r="40" spans="1:5" ht="18" customHeight="1" x14ac:dyDescent="0.2">
      <c r="A40" s="138">
        <v>26</v>
      </c>
      <c r="B40" s="127" t="s">
        <v>312</v>
      </c>
      <c r="C40" s="143" t="s">
        <v>11</v>
      </c>
      <c r="D40" s="119">
        <v>3</v>
      </c>
      <c r="E40" s="130">
        <f t="shared" si="2"/>
        <v>200</v>
      </c>
    </row>
    <row r="41" spans="1:5" ht="18" customHeight="1" x14ac:dyDescent="0.2">
      <c r="A41" s="138">
        <v>27</v>
      </c>
      <c r="B41" s="127" t="s">
        <v>311</v>
      </c>
      <c r="C41" s="143" t="s">
        <v>11</v>
      </c>
      <c r="D41" s="119">
        <v>1</v>
      </c>
      <c r="E41" s="130">
        <f t="shared" si="2"/>
        <v>300</v>
      </c>
    </row>
    <row r="42" spans="1:5" ht="18" customHeight="1" x14ac:dyDescent="0.2">
      <c r="A42" s="138">
        <v>28</v>
      </c>
      <c r="B42" s="127" t="s">
        <v>310</v>
      </c>
      <c r="C42" s="143" t="s">
        <v>11</v>
      </c>
      <c r="D42" s="119">
        <v>2</v>
      </c>
      <c r="E42" s="130">
        <f t="shared" si="2"/>
        <v>230</v>
      </c>
    </row>
    <row r="43" spans="1:5" ht="18" customHeight="1" x14ac:dyDescent="0.2">
      <c r="A43" s="138">
        <v>29</v>
      </c>
      <c r="B43" s="127" t="s">
        <v>309</v>
      </c>
      <c r="C43" s="143" t="s">
        <v>11</v>
      </c>
      <c r="D43" s="119">
        <v>4</v>
      </c>
      <c r="E43" s="130">
        <f t="shared" si="2"/>
        <v>170</v>
      </c>
    </row>
    <row r="44" spans="1:5" ht="18" customHeight="1" x14ac:dyDescent="0.2">
      <c r="A44" s="138">
        <v>30</v>
      </c>
      <c r="B44" s="127" t="s">
        <v>308</v>
      </c>
      <c r="C44" s="143" t="s">
        <v>11</v>
      </c>
      <c r="D44" s="119">
        <v>5</v>
      </c>
      <c r="E44" s="130">
        <f t="shared" si="2"/>
        <v>135</v>
      </c>
    </row>
    <row r="45" spans="1:5" ht="18" customHeight="1" x14ac:dyDescent="0.2">
      <c r="A45" s="138">
        <v>31</v>
      </c>
      <c r="B45" s="127" t="s">
        <v>307</v>
      </c>
      <c r="C45" s="143" t="s">
        <v>11</v>
      </c>
      <c r="D45" s="119">
        <v>6</v>
      </c>
      <c r="E45" s="130">
        <f t="shared" si="2"/>
        <v>100</v>
      </c>
    </row>
    <row r="46" spans="1:5" ht="18" customHeight="1" x14ac:dyDescent="0.2">
      <c r="A46" s="138">
        <v>32</v>
      </c>
      <c r="B46" s="127" t="s">
        <v>306</v>
      </c>
      <c r="C46" s="143" t="s">
        <v>11</v>
      </c>
      <c r="D46" s="119">
        <v>1</v>
      </c>
      <c r="E46" s="130">
        <f t="shared" si="2"/>
        <v>300</v>
      </c>
    </row>
    <row r="47" spans="1:5" ht="18" customHeight="1" x14ac:dyDescent="0.2">
      <c r="A47" s="138">
        <v>33</v>
      </c>
      <c r="B47" s="127" t="s">
        <v>305</v>
      </c>
      <c r="C47" s="143" t="s">
        <v>11</v>
      </c>
      <c r="D47" s="119">
        <v>2</v>
      </c>
      <c r="E47" s="130">
        <f t="shared" si="2"/>
        <v>230</v>
      </c>
    </row>
    <row r="48" spans="1:5" ht="18" customHeight="1" x14ac:dyDescent="0.2">
      <c r="A48" s="138">
        <v>34</v>
      </c>
      <c r="B48" s="127" t="s">
        <v>304</v>
      </c>
      <c r="C48" s="143" t="s">
        <v>11</v>
      </c>
      <c r="D48" s="119">
        <v>5</v>
      </c>
      <c r="E48" s="130">
        <f t="shared" si="2"/>
        <v>135</v>
      </c>
    </row>
    <row r="49" spans="1:5" ht="18" customHeight="1" x14ac:dyDescent="0.2">
      <c r="A49" s="138">
        <v>35</v>
      </c>
      <c r="B49" s="127" t="s">
        <v>303</v>
      </c>
      <c r="C49" s="143" t="s">
        <v>11</v>
      </c>
      <c r="D49" s="119">
        <v>6</v>
      </c>
      <c r="E49" s="130">
        <f t="shared" si="2"/>
        <v>100</v>
      </c>
    </row>
    <row r="50" spans="1:5" ht="18" customHeight="1" x14ac:dyDescent="0.2">
      <c r="A50" s="138">
        <v>36</v>
      </c>
      <c r="B50" s="127" t="s">
        <v>302</v>
      </c>
      <c r="C50" s="143" t="s">
        <v>11</v>
      </c>
      <c r="D50" s="119">
        <v>3</v>
      </c>
      <c r="E50" s="130">
        <f t="shared" si="2"/>
        <v>200</v>
      </c>
    </row>
    <row r="51" spans="1:5" ht="18" customHeight="1" x14ac:dyDescent="0.2">
      <c r="A51" s="138">
        <v>37</v>
      </c>
      <c r="B51" s="127" t="s">
        <v>301</v>
      </c>
      <c r="C51" s="143" t="s">
        <v>11</v>
      </c>
      <c r="D51" s="119">
        <v>4</v>
      </c>
      <c r="E51" s="130">
        <f t="shared" si="2"/>
        <v>170</v>
      </c>
    </row>
    <row r="52" spans="1:5" ht="18" customHeight="1" x14ac:dyDescent="0.2">
      <c r="A52" s="138">
        <v>38</v>
      </c>
      <c r="B52" s="127" t="s">
        <v>300</v>
      </c>
      <c r="C52" s="143" t="s">
        <v>11</v>
      </c>
      <c r="D52" s="119">
        <v>5</v>
      </c>
      <c r="E52" s="130">
        <f t="shared" si="2"/>
        <v>135</v>
      </c>
    </row>
    <row r="53" spans="1:5" ht="18" customHeight="1" x14ac:dyDescent="0.2">
      <c r="A53" s="138">
        <v>39</v>
      </c>
      <c r="B53" s="127" t="s">
        <v>299</v>
      </c>
      <c r="C53" s="143" t="s">
        <v>11</v>
      </c>
      <c r="D53" s="119">
        <v>6</v>
      </c>
      <c r="E53" s="130">
        <f t="shared" si="2"/>
        <v>100</v>
      </c>
    </row>
    <row r="54" spans="1:5" ht="18" customHeight="1" x14ac:dyDescent="0.2">
      <c r="A54" s="138">
        <v>40</v>
      </c>
      <c r="B54" s="131" t="s">
        <v>298</v>
      </c>
      <c r="C54" s="143" t="s">
        <v>11</v>
      </c>
      <c r="D54" s="119">
        <v>1</v>
      </c>
      <c r="E54" s="130">
        <f t="shared" si="2"/>
        <v>300</v>
      </c>
    </row>
    <row r="55" spans="1:5" ht="18" customHeight="1" x14ac:dyDescent="0.2">
      <c r="A55" s="138">
        <v>41</v>
      </c>
      <c r="B55" s="131" t="s">
        <v>297</v>
      </c>
      <c r="C55" s="143" t="s">
        <v>11</v>
      </c>
      <c r="D55" s="119">
        <v>2</v>
      </c>
      <c r="E55" s="130">
        <f t="shared" si="2"/>
        <v>230</v>
      </c>
    </row>
    <row r="56" spans="1:5" ht="18" customHeight="1" x14ac:dyDescent="0.2">
      <c r="A56" s="138">
        <v>42</v>
      </c>
      <c r="B56" s="131" t="s">
        <v>296</v>
      </c>
      <c r="C56" s="143" t="s">
        <v>11</v>
      </c>
      <c r="D56" s="119">
        <v>3</v>
      </c>
      <c r="E56" s="130">
        <f t="shared" si="2"/>
        <v>200</v>
      </c>
    </row>
    <row r="57" spans="1:5" ht="18" customHeight="1" x14ac:dyDescent="0.2">
      <c r="A57" s="138">
        <v>43</v>
      </c>
      <c r="B57" s="131" t="s">
        <v>295</v>
      </c>
      <c r="C57" s="143" t="s">
        <v>11</v>
      </c>
      <c r="D57" s="119">
        <v>4</v>
      </c>
      <c r="E57" s="130">
        <f t="shared" si="2"/>
        <v>170</v>
      </c>
    </row>
    <row r="58" spans="1:5" ht="18" customHeight="1" x14ac:dyDescent="0.2">
      <c r="A58" s="138">
        <v>44</v>
      </c>
      <c r="B58" s="131" t="s">
        <v>294</v>
      </c>
      <c r="C58" s="143" t="s">
        <v>11</v>
      </c>
      <c r="D58" s="119">
        <v>5</v>
      </c>
      <c r="E58" s="130">
        <f t="shared" si="2"/>
        <v>135</v>
      </c>
    </row>
    <row r="59" spans="1:5" ht="18" customHeight="1" x14ac:dyDescent="0.2">
      <c r="A59" s="138">
        <v>45</v>
      </c>
      <c r="B59" s="131" t="s">
        <v>293</v>
      </c>
      <c r="C59" s="143" t="s">
        <v>11</v>
      </c>
      <c r="D59" s="119">
        <v>6</v>
      </c>
      <c r="E59" s="130">
        <f t="shared" si="2"/>
        <v>100</v>
      </c>
    </row>
    <row r="60" spans="1:5" ht="18" customHeight="1" x14ac:dyDescent="0.2">
      <c r="A60" s="138">
        <v>46</v>
      </c>
      <c r="B60" s="131" t="s">
        <v>292</v>
      </c>
      <c r="C60" s="143" t="s">
        <v>11</v>
      </c>
      <c r="D60" s="119">
        <v>1</v>
      </c>
      <c r="E60" s="130">
        <f t="shared" si="2"/>
        <v>300</v>
      </c>
    </row>
    <row r="61" spans="1:5" ht="18" customHeight="1" x14ac:dyDescent="0.2">
      <c r="A61" s="138">
        <v>47</v>
      </c>
      <c r="B61" s="131" t="s">
        <v>291</v>
      </c>
      <c r="C61" s="143" t="s">
        <v>11</v>
      </c>
      <c r="D61" s="119">
        <v>2</v>
      </c>
      <c r="E61" s="130">
        <f t="shared" si="2"/>
        <v>230</v>
      </c>
    </row>
    <row r="62" spans="1:5" ht="18" customHeight="1" x14ac:dyDescent="0.2">
      <c r="A62" s="138">
        <v>48</v>
      </c>
      <c r="B62" s="131" t="s">
        <v>290</v>
      </c>
      <c r="C62" s="143" t="s">
        <v>11</v>
      </c>
      <c r="D62" s="119">
        <v>6</v>
      </c>
      <c r="E62" s="130">
        <f t="shared" si="2"/>
        <v>100</v>
      </c>
    </row>
    <row r="63" spans="1:5" ht="18" customHeight="1" x14ac:dyDescent="0.2">
      <c r="A63" s="138">
        <v>49</v>
      </c>
      <c r="B63" s="127"/>
      <c r="C63" s="143" t="s">
        <v>11</v>
      </c>
      <c r="D63" s="119"/>
      <c r="E63" s="130" t="b">
        <f t="shared" si="2"/>
        <v>0</v>
      </c>
    </row>
    <row r="64" spans="1:5" ht="18" customHeight="1" x14ac:dyDescent="0.2">
      <c r="A64" s="138">
        <v>50</v>
      </c>
      <c r="B64" s="127"/>
      <c r="C64" s="143" t="s">
        <v>11</v>
      </c>
      <c r="D64" s="119"/>
      <c r="E64" s="130" t="b">
        <f t="shared" si="2"/>
        <v>0</v>
      </c>
    </row>
    <row r="65" spans="1:5" ht="18" customHeight="1" x14ac:dyDescent="0.2">
      <c r="A65" s="138">
        <v>51</v>
      </c>
      <c r="B65" s="127"/>
      <c r="C65" s="143" t="s">
        <v>11</v>
      </c>
      <c r="D65" s="119"/>
      <c r="E65" s="130" t="b">
        <f t="shared" si="2"/>
        <v>0</v>
      </c>
    </row>
    <row r="66" spans="1:5" ht="18" customHeight="1" x14ac:dyDescent="0.2">
      <c r="A66" s="138">
        <v>52</v>
      </c>
      <c r="B66" s="127" t="s">
        <v>289</v>
      </c>
      <c r="C66" s="143" t="s">
        <v>12</v>
      </c>
      <c r="D66" s="119">
        <v>2</v>
      </c>
      <c r="E66" s="130">
        <f t="shared" ref="E66:E93" si="3">IF(C66="PP",IF(D66=1,300,IF(D66=2,230,IF(D66=3,200,IF(D66=4,170,IF(D66=5,135,IF(D66=6,100)))))))</f>
        <v>230</v>
      </c>
    </row>
    <row r="67" spans="1:5" ht="18" customHeight="1" x14ac:dyDescent="0.2">
      <c r="A67" s="138">
        <v>53</v>
      </c>
      <c r="B67" s="127" t="s">
        <v>288</v>
      </c>
      <c r="C67" s="143" t="s">
        <v>12</v>
      </c>
      <c r="D67" s="119">
        <v>4</v>
      </c>
      <c r="E67" s="130">
        <f t="shared" si="3"/>
        <v>170</v>
      </c>
    </row>
    <row r="68" spans="1:5" ht="18" customHeight="1" x14ac:dyDescent="0.2">
      <c r="A68" s="138">
        <v>54</v>
      </c>
      <c r="B68" s="127" t="s">
        <v>287</v>
      </c>
      <c r="C68" s="143" t="s">
        <v>12</v>
      </c>
      <c r="D68" s="119">
        <v>3</v>
      </c>
      <c r="E68" s="130">
        <f t="shared" si="3"/>
        <v>200</v>
      </c>
    </row>
    <row r="69" spans="1:5" ht="18" customHeight="1" x14ac:dyDescent="0.2">
      <c r="A69" s="138">
        <v>55</v>
      </c>
      <c r="B69" s="127" t="s">
        <v>286</v>
      </c>
      <c r="C69" s="143" t="s">
        <v>12</v>
      </c>
      <c r="D69" s="119">
        <v>4</v>
      </c>
      <c r="E69" s="130">
        <f t="shared" si="3"/>
        <v>170</v>
      </c>
    </row>
    <row r="70" spans="1:5" ht="18" customHeight="1" x14ac:dyDescent="0.2">
      <c r="A70" s="138">
        <v>56</v>
      </c>
      <c r="B70" s="127" t="s">
        <v>285</v>
      </c>
      <c r="C70" s="143" t="s">
        <v>12</v>
      </c>
      <c r="D70" s="119">
        <v>5</v>
      </c>
      <c r="E70" s="130">
        <f t="shared" si="3"/>
        <v>135</v>
      </c>
    </row>
    <row r="71" spans="1:5" ht="18" customHeight="1" x14ac:dyDescent="0.2">
      <c r="A71" s="138">
        <v>57</v>
      </c>
      <c r="B71" s="127" t="s">
        <v>284</v>
      </c>
      <c r="C71" s="143" t="s">
        <v>12</v>
      </c>
      <c r="D71" s="119">
        <v>6</v>
      </c>
      <c r="E71" s="130">
        <f t="shared" si="3"/>
        <v>100</v>
      </c>
    </row>
    <row r="72" spans="1:5" ht="18" customHeight="1" x14ac:dyDescent="0.2">
      <c r="A72" s="138">
        <v>58</v>
      </c>
      <c r="B72" s="127" t="s">
        <v>283</v>
      </c>
      <c r="C72" s="143" t="s">
        <v>12</v>
      </c>
      <c r="D72" s="119">
        <v>1</v>
      </c>
      <c r="E72" s="130">
        <f t="shared" si="3"/>
        <v>300</v>
      </c>
    </row>
    <row r="73" spans="1:5" ht="18" customHeight="1" x14ac:dyDescent="0.2">
      <c r="A73" s="138">
        <v>59</v>
      </c>
      <c r="B73" s="127" t="s">
        <v>282</v>
      </c>
      <c r="C73" s="143" t="s">
        <v>12</v>
      </c>
      <c r="D73" s="119">
        <v>2</v>
      </c>
      <c r="E73" s="130">
        <f t="shared" si="3"/>
        <v>230</v>
      </c>
    </row>
    <row r="74" spans="1:5" ht="18" customHeight="1" x14ac:dyDescent="0.2">
      <c r="A74" s="138">
        <v>60</v>
      </c>
      <c r="B74" s="127" t="s">
        <v>281</v>
      </c>
      <c r="C74" s="143" t="s">
        <v>12</v>
      </c>
      <c r="D74" s="119">
        <v>4</v>
      </c>
      <c r="E74" s="130">
        <f t="shared" si="3"/>
        <v>170</v>
      </c>
    </row>
    <row r="75" spans="1:5" ht="18" customHeight="1" x14ac:dyDescent="0.2">
      <c r="A75" s="138">
        <v>61</v>
      </c>
      <c r="B75" s="127" t="s">
        <v>280</v>
      </c>
      <c r="C75" s="143" t="s">
        <v>12</v>
      </c>
      <c r="D75" s="119">
        <v>5</v>
      </c>
      <c r="E75" s="130">
        <f t="shared" si="3"/>
        <v>135</v>
      </c>
    </row>
    <row r="76" spans="1:5" ht="18" customHeight="1" x14ac:dyDescent="0.2">
      <c r="A76" s="138">
        <v>62</v>
      </c>
      <c r="B76" s="127" t="s">
        <v>279</v>
      </c>
      <c r="C76" s="143" t="s">
        <v>12</v>
      </c>
      <c r="D76" s="119">
        <v>6</v>
      </c>
      <c r="E76" s="130">
        <f t="shared" si="3"/>
        <v>100</v>
      </c>
    </row>
    <row r="77" spans="1:5" ht="18" customHeight="1" x14ac:dyDescent="0.2">
      <c r="A77" s="138">
        <v>63</v>
      </c>
      <c r="B77" s="152" t="s">
        <v>224</v>
      </c>
      <c r="C77" s="143" t="s">
        <v>12</v>
      </c>
      <c r="D77" s="119"/>
      <c r="E77" s="130" t="b">
        <f t="shared" si="3"/>
        <v>0</v>
      </c>
    </row>
    <row r="78" spans="1:5" ht="18" customHeight="1" x14ac:dyDescent="0.2">
      <c r="A78" s="138">
        <v>64</v>
      </c>
      <c r="B78" s="152" t="s">
        <v>223</v>
      </c>
      <c r="C78" s="143" t="s">
        <v>12</v>
      </c>
      <c r="D78" s="119"/>
      <c r="E78" s="130" t="b">
        <f t="shared" si="3"/>
        <v>0</v>
      </c>
    </row>
    <row r="79" spans="1:5" ht="18" customHeight="1" x14ac:dyDescent="0.2">
      <c r="A79" s="138">
        <v>65</v>
      </c>
      <c r="B79" s="152" t="s">
        <v>278</v>
      </c>
      <c r="C79" s="143" t="s">
        <v>12</v>
      </c>
      <c r="D79" s="119"/>
      <c r="E79" s="130" t="b">
        <f t="shared" si="3"/>
        <v>0</v>
      </c>
    </row>
    <row r="80" spans="1:5" ht="18" customHeight="1" x14ac:dyDescent="0.2">
      <c r="A80" s="138">
        <v>66</v>
      </c>
      <c r="B80" s="152" t="s">
        <v>277</v>
      </c>
      <c r="C80" s="143" t="s">
        <v>12</v>
      </c>
      <c r="D80" s="119"/>
      <c r="E80" s="130" t="b">
        <f t="shared" si="3"/>
        <v>0</v>
      </c>
    </row>
    <row r="81" spans="1:5" ht="18" customHeight="1" x14ac:dyDescent="0.2">
      <c r="A81" s="138">
        <v>67</v>
      </c>
      <c r="B81" s="152" t="s">
        <v>276</v>
      </c>
      <c r="C81" s="143" t="s">
        <v>12</v>
      </c>
      <c r="D81" s="119"/>
      <c r="E81" s="130" t="b">
        <f t="shared" si="3"/>
        <v>0</v>
      </c>
    </row>
    <row r="82" spans="1:5" ht="18" customHeight="1" x14ac:dyDescent="0.2">
      <c r="A82" s="138">
        <v>68</v>
      </c>
      <c r="B82" s="127" t="s">
        <v>275</v>
      </c>
      <c r="C82" s="143" t="s">
        <v>12</v>
      </c>
      <c r="D82" s="119">
        <v>1</v>
      </c>
      <c r="E82" s="130">
        <f t="shared" si="3"/>
        <v>300</v>
      </c>
    </row>
    <row r="83" spans="1:5" ht="18" customHeight="1" x14ac:dyDescent="0.2">
      <c r="A83" s="138">
        <v>69</v>
      </c>
      <c r="B83" s="127" t="s">
        <v>274</v>
      </c>
      <c r="C83" s="143" t="s">
        <v>12</v>
      </c>
      <c r="D83" s="119">
        <v>2</v>
      </c>
      <c r="E83" s="130">
        <f t="shared" si="3"/>
        <v>230</v>
      </c>
    </row>
    <row r="84" spans="1:5" ht="18" customHeight="1" x14ac:dyDescent="0.2">
      <c r="A84" s="138">
        <v>70</v>
      </c>
      <c r="B84" s="127" t="s">
        <v>273</v>
      </c>
      <c r="C84" s="143" t="s">
        <v>12</v>
      </c>
      <c r="D84" s="146">
        <v>4</v>
      </c>
      <c r="E84" s="130">
        <f t="shared" si="3"/>
        <v>170</v>
      </c>
    </row>
    <row r="85" spans="1:5" ht="18" customHeight="1" x14ac:dyDescent="0.2">
      <c r="A85" s="138">
        <v>71</v>
      </c>
      <c r="B85" s="127" t="s">
        <v>272</v>
      </c>
      <c r="C85" s="143" t="s">
        <v>12</v>
      </c>
      <c r="D85" s="146">
        <v>3</v>
      </c>
      <c r="E85" s="130">
        <f t="shared" si="3"/>
        <v>200</v>
      </c>
    </row>
    <row r="86" spans="1:5" ht="18" customHeight="1" x14ac:dyDescent="0.2">
      <c r="A86" s="138">
        <v>72</v>
      </c>
      <c r="B86" s="127" t="s">
        <v>271</v>
      </c>
      <c r="C86" s="143" t="s">
        <v>12</v>
      </c>
      <c r="D86" s="119">
        <v>5</v>
      </c>
      <c r="E86" s="130">
        <f t="shared" si="3"/>
        <v>135</v>
      </c>
    </row>
    <row r="87" spans="1:5" ht="18" customHeight="1" x14ac:dyDescent="0.2">
      <c r="A87" s="138">
        <v>73</v>
      </c>
      <c r="B87" s="127" t="s">
        <v>270</v>
      </c>
      <c r="C87" s="143" t="s">
        <v>12</v>
      </c>
      <c r="D87" s="119">
        <v>2</v>
      </c>
      <c r="E87" s="130">
        <f t="shared" si="3"/>
        <v>230</v>
      </c>
    </row>
    <row r="88" spans="1:5" ht="18" customHeight="1" x14ac:dyDescent="0.2">
      <c r="A88" s="138">
        <v>74</v>
      </c>
      <c r="B88" s="127" t="s">
        <v>269</v>
      </c>
      <c r="C88" s="143" t="s">
        <v>12</v>
      </c>
      <c r="D88" s="119">
        <v>3</v>
      </c>
      <c r="E88" s="130">
        <f t="shared" si="3"/>
        <v>200</v>
      </c>
    </row>
    <row r="89" spans="1:5" ht="18" customHeight="1" x14ac:dyDescent="0.2">
      <c r="A89" s="138">
        <v>75</v>
      </c>
      <c r="B89" s="131" t="s">
        <v>268</v>
      </c>
      <c r="C89" s="143" t="s">
        <v>12</v>
      </c>
      <c r="D89" s="146">
        <v>1</v>
      </c>
      <c r="E89" s="130">
        <f t="shared" si="3"/>
        <v>300</v>
      </c>
    </row>
    <row r="90" spans="1:5" ht="18" customHeight="1" x14ac:dyDescent="0.2">
      <c r="A90" s="138">
        <v>76</v>
      </c>
      <c r="B90" s="131" t="s">
        <v>267</v>
      </c>
      <c r="C90" s="143" t="s">
        <v>12</v>
      </c>
      <c r="D90" s="146">
        <v>2</v>
      </c>
      <c r="E90" s="130">
        <f t="shared" si="3"/>
        <v>230</v>
      </c>
    </row>
    <row r="91" spans="1:5" ht="18" customHeight="1" x14ac:dyDescent="0.2">
      <c r="A91" s="138">
        <v>77</v>
      </c>
      <c r="B91" s="131" t="s">
        <v>266</v>
      </c>
      <c r="C91" s="143" t="s">
        <v>12</v>
      </c>
      <c r="D91" s="146">
        <v>4</v>
      </c>
      <c r="E91" s="130">
        <f t="shared" si="3"/>
        <v>170</v>
      </c>
    </row>
    <row r="92" spans="1:5" ht="18" customHeight="1" x14ac:dyDescent="0.2">
      <c r="A92" s="138">
        <v>78</v>
      </c>
      <c r="B92" s="127" t="s">
        <v>265</v>
      </c>
      <c r="C92" s="143" t="s">
        <v>12</v>
      </c>
      <c r="D92" s="119">
        <v>4</v>
      </c>
      <c r="E92" s="130">
        <f t="shared" si="3"/>
        <v>170</v>
      </c>
    </row>
    <row r="93" spans="1:5" ht="18" customHeight="1" x14ac:dyDescent="0.2">
      <c r="A93" s="138">
        <v>79</v>
      </c>
      <c r="B93" s="127"/>
      <c r="C93" s="143" t="s">
        <v>12</v>
      </c>
      <c r="D93" s="119"/>
      <c r="E93" s="130" t="b">
        <f t="shared" si="3"/>
        <v>0</v>
      </c>
    </row>
    <row r="94" spans="1:5" ht="18" customHeight="1" x14ac:dyDescent="0.2">
      <c r="A94" s="138">
        <v>80</v>
      </c>
      <c r="B94" s="127"/>
      <c r="C94" s="143" t="s">
        <v>17</v>
      </c>
      <c r="D94" s="119"/>
      <c r="E94" s="130" t="b">
        <f>IF(C94="RS",IF(D94=1,1000))</f>
        <v>0</v>
      </c>
    </row>
    <row r="95" spans="1:5" ht="18" customHeight="1" x14ac:dyDescent="0.2">
      <c r="A95" s="138">
        <v>81</v>
      </c>
      <c r="B95" s="151"/>
      <c r="C95" s="143" t="s">
        <v>17</v>
      </c>
      <c r="D95" s="119"/>
      <c r="E95" s="130" t="b">
        <f>IF(C95="RS",IF(D95=1,1000))</f>
        <v>0</v>
      </c>
    </row>
    <row r="96" spans="1:5" ht="18" customHeight="1" x14ac:dyDescent="0.2">
      <c r="A96" s="138">
        <v>82</v>
      </c>
      <c r="B96" s="127"/>
      <c r="C96" s="143" t="s">
        <v>18</v>
      </c>
      <c r="D96" s="119"/>
      <c r="E96" s="130" t="b">
        <f>IF(C96="RP",IF(D96=1,200))</f>
        <v>0</v>
      </c>
    </row>
    <row r="97" spans="1:5" ht="18" customHeight="1" x14ac:dyDescent="0.2">
      <c r="A97" s="138">
        <v>83</v>
      </c>
      <c r="B97" s="151"/>
      <c r="C97" s="143" t="s">
        <v>18</v>
      </c>
      <c r="D97" s="119"/>
      <c r="E97" s="130" t="b">
        <f>IF(C97="RP",IF(D97=1,200))</f>
        <v>0</v>
      </c>
    </row>
    <row r="98" spans="1:5" ht="24.6" customHeight="1" x14ac:dyDescent="0.2">
      <c r="A98" s="275" t="s">
        <v>20</v>
      </c>
      <c r="B98" s="275"/>
      <c r="C98" s="275"/>
      <c r="D98" s="275"/>
      <c r="E98" s="129">
        <f>SUM(E15:E97)</f>
        <v>14288</v>
      </c>
    </row>
    <row r="99" spans="1:5" ht="20.45" customHeight="1" x14ac:dyDescent="0.2">
      <c r="A99" s="47"/>
      <c r="B99" s="47"/>
      <c r="C99" s="47"/>
      <c r="D99" s="47"/>
      <c r="E99" s="47"/>
    </row>
    <row r="100" spans="1:5" ht="25.15" customHeight="1" x14ac:dyDescent="0.2">
      <c r="A100" s="274" t="s">
        <v>21</v>
      </c>
      <c r="B100" s="274"/>
      <c r="C100" s="274"/>
      <c r="D100" s="274"/>
      <c r="E100" s="274"/>
    </row>
    <row r="101" spans="1:5" ht="53.45" customHeight="1" x14ac:dyDescent="0.2">
      <c r="A101" s="142" t="s">
        <v>0</v>
      </c>
      <c r="B101" s="141" t="s">
        <v>69</v>
      </c>
      <c r="C101" s="140" t="s">
        <v>206</v>
      </c>
      <c r="D101" s="139" t="s">
        <v>3</v>
      </c>
      <c r="E101" s="139" t="s">
        <v>2</v>
      </c>
    </row>
    <row r="102" spans="1:5" ht="19.899999999999999" customHeight="1" x14ac:dyDescent="0.2">
      <c r="A102" s="138">
        <v>1</v>
      </c>
      <c r="B102" s="127" t="s">
        <v>25</v>
      </c>
      <c r="C102" s="128"/>
      <c r="D102" s="137" t="s">
        <v>24</v>
      </c>
      <c r="E102" s="117" t="b">
        <f>IF(D102="M",IF(C102=1,3000))</f>
        <v>0</v>
      </c>
    </row>
    <row r="103" spans="1:5" ht="19.899999999999999" customHeight="1" x14ac:dyDescent="0.2">
      <c r="A103" s="138">
        <v>2</v>
      </c>
      <c r="B103" s="127" t="s">
        <v>26</v>
      </c>
      <c r="C103" s="128"/>
      <c r="D103" s="137" t="s">
        <v>24</v>
      </c>
      <c r="E103" s="117" t="b">
        <f>IF(D103="M",IF(C103=1,2500))</f>
        <v>0</v>
      </c>
    </row>
    <row r="104" spans="1:5" ht="19.899999999999999" customHeight="1" x14ac:dyDescent="0.2">
      <c r="A104" s="138">
        <v>3</v>
      </c>
      <c r="B104" s="127" t="s">
        <v>101</v>
      </c>
      <c r="C104" s="128">
        <v>2</v>
      </c>
      <c r="D104" s="137">
        <v>1500</v>
      </c>
      <c r="E104" s="117">
        <f>PRODUCT(C104*D104)</f>
        <v>3000</v>
      </c>
    </row>
    <row r="105" spans="1:5" ht="19.899999999999999" customHeight="1" x14ac:dyDescent="0.2">
      <c r="A105" s="138">
        <v>4</v>
      </c>
      <c r="B105" s="127" t="s">
        <v>100</v>
      </c>
      <c r="C105" s="128">
        <v>4</v>
      </c>
      <c r="D105" s="137">
        <v>1000</v>
      </c>
      <c r="E105" s="117">
        <f>PRODUCT(C105*D105)</f>
        <v>4000</v>
      </c>
    </row>
    <row r="106" spans="1:5" ht="19.899999999999999" customHeight="1" x14ac:dyDescent="0.2">
      <c r="A106" s="138">
        <v>5</v>
      </c>
      <c r="B106" s="127" t="s">
        <v>140</v>
      </c>
      <c r="C106" s="128">
        <v>6</v>
      </c>
      <c r="D106" s="137">
        <v>500</v>
      </c>
      <c r="E106" s="117">
        <f>PRODUCT(C106*D106)</f>
        <v>3000</v>
      </c>
    </row>
    <row r="107" spans="1:5" ht="19.899999999999999" customHeight="1" x14ac:dyDescent="0.2">
      <c r="A107" s="138">
        <v>6</v>
      </c>
      <c r="B107" s="127" t="s">
        <v>27</v>
      </c>
      <c r="C107" s="128">
        <v>1</v>
      </c>
      <c r="D107" s="137">
        <v>300</v>
      </c>
      <c r="E107" s="117">
        <f>PRODUCT(C107*D107)</f>
        <v>300</v>
      </c>
    </row>
    <row r="108" spans="1:5" ht="33.6" customHeight="1" x14ac:dyDescent="0.2">
      <c r="A108" s="138">
        <v>7</v>
      </c>
      <c r="B108" s="127" t="s">
        <v>264</v>
      </c>
      <c r="C108" s="128">
        <v>1</v>
      </c>
      <c r="D108" s="137">
        <v>200</v>
      </c>
      <c r="E108" s="117">
        <f>PRODUCT(C108*D108)</f>
        <v>200</v>
      </c>
    </row>
    <row r="109" spans="1:5" ht="25.15" customHeight="1" x14ac:dyDescent="0.2">
      <c r="A109" s="275" t="s">
        <v>22</v>
      </c>
      <c r="B109" s="275"/>
      <c r="C109" s="275"/>
      <c r="D109" s="275"/>
      <c r="E109" s="116">
        <f>SUM(E102:E108)</f>
        <v>10500</v>
      </c>
    </row>
    <row r="110" spans="1:5" ht="18.600000000000001" customHeight="1" x14ac:dyDescent="0.2">
      <c r="A110" s="63"/>
      <c r="B110" s="64"/>
      <c r="C110" s="64"/>
      <c r="D110" s="64"/>
      <c r="E110" s="65"/>
    </row>
    <row r="111" spans="1:5" ht="57" customHeight="1" x14ac:dyDescent="0.2">
      <c r="A111" s="276" t="s">
        <v>205</v>
      </c>
      <c r="B111" s="276"/>
      <c r="C111" s="276"/>
      <c r="D111" s="276"/>
      <c r="E111" s="276"/>
    </row>
    <row r="112" spans="1:5" ht="17.45" customHeight="1" x14ac:dyDescent="0.2"/>
    <row r="113" spans="1:9" ht="27" customHeight="1" x14ac:dyDescent="0.2">
      <c r="A113" s="277" t="s">
        <v>6</v>
      </c>
      <c r="B113" s="277"/>
      <c r="C113" s="277"/>
      <c r="D113" s="277"/>
      <c r="E113" s="277"/>
    </row>
    <row r="114" spans="1:9" ht="51" customHeight="1" x14ac:dyDescent="0.2">
      <c r="A114" s="124" t="s">
        <v>0</v>
      </c>
      <c r="B114" s="123" t="s">
        <v>71</v>
      </c>
      <c r="C114" s="122" t="s">
        <v>14</v>
      </c>
      <c r="D114" s="122" t="s">
        <v>1</v>
      </c>
      <c r="E114" s="122" t="s">
        <v>2</v>
      </c>
    </row>
    <row r="115" spans="1:9" ht="19.899999999999999" customHeight="1" x14ac:dyDescent="0.2">
      <c r="A115" s="124">
        <v>1</v>
      </c>
      <c r="B115" s="136" t="s">
        <v>204</v>
      </c>
      <c r="C115" s="150">
        <v>57</v>
      </c>
      <c r="D115" s="133">
        <v>20</v>
      </c>
      <c r="E115" s="132">
        <f t="shared" ref="E115:E121" si="4">PRODUCT(C115*D115)</f>
        <v>1140</v>
      </c>
    </row>
    <row r="116" spans="1:9" ht="19.899999999999999" customHeight="1" x14ac:dyDescent="0.2">
      <c r="A116" s="124">
        <v>2</v>
      </c>
      <c r="B116" s="136" t="s">
        <v>203</v>
      </c>
      <c r="C116" s="134"/>
      <c r="D116" s="133">
        <v>20</v>
      </c>
      <c r="E116" s="132">
        <f t="shared" si="4"/>
        <v>0</v>
      </c>
    </row>
    <row r="117" spans="1:9" ht="19.899999999999999" customHeight="1" x14ac:dyDescent="0.2">
      <c r="A117" s="124">
        <v>3</v>
      </c>
      <c r="B117" s="136" t="s">
        <v>202</v>
      </c>
      <c r="C117" s="134"/>
      <c r="D117" s="133">
        <v>20</v>
      </c>
      <c r="E117" s="132">
        <f t="shared" si="4"/>
        <v>0</v>
      </c>
    </row>
    <row r="118" spans="1:9" ht="19.899999999999999" customHeight="1" x14ac:dyDescent="0.2">
      <c r="A118" s="124">
        <v>4</v>
      </c>
      <c r="B118" s="136" t="s">
        <v>201</v>
      </c>
      <c r="C118" s="150">
        <v>58</v>
      </c>
      <c r="D118" s="133">
        <v>20</v>
      </c>
      <c r="E118" s="132">
        <f t="shared" si="4"/>
        <v>1160</v>
      </c>
    </row>
    <row r="119" spans="1:9" ht="19.899999999999999" customHeight="1" x14ac:dyDescent="0.2">
      <c r="A119" s="124">
        <v>5</v>
      </c>
      <c r="B119" s="136" t="s">
        <v>86</v>
      </c>
      <c r="C119" s="134">
        <v>10</v>
      </c>
      <c r="D119" s="133">
        <v>20</v>
      </c>
      <c r="E119" s="132">
        <f t="shared" si="4"/>
        <v>200</v>
      </c>
    </row>
    <row r="120" spans="1:9" ht="36.75" customHeight="1" x14ac:dyDescent="0.2">
      <c r="A120" s="124">
        <v>6</v>
      </c>
      <c r="B120" s="135" t="s">
        <v>263</v>
      </c>
      <c r="C120" s="150">
        <v>33</v>
      </c>
      <c r="D120" s="133">
        <v>100</v>
      </c>
      <c r="E120" s="132">
        <f t="shared" si="4"/>
        <v>3300</v>
      </c>
      <c r="G120" s="149"/>
    </row>
    <row r="121" spans="1:9" ht="22.15" customHeight="1" x14ac:dyDescent="0.2">
      <c r="A121" s="124">
        <v>7</v>
      </c>
      <c r="B121" s="135" t="s">
        <v>61</v>
      </c>
      <c r="C121" s="134">
        <v>6</v>
      </c>
      <c r="D121" s="133">
        <v>50</v>
      </c>
      <c r="E121" s="132">
        <f t="shared" si="4"/>
        <v>300</v>
      </c>
    </row>
    <row r="122" spans="1:9" ht="23.45" customHeight="1" x14ac:dyDescent="0.2">
      <c r="A122" s="278" t="s">
        <v>16</v>
      </c>
      <c r="B122" s="278"/>
      <c r="C122" s="278"/>
      <c r="D122" s="278"/>
      <c r="E122" s="129">
        <f>SUM(E115:E121)</f>
        <v>6100</v>
      </c>
    </row>
    <row r="123" spans="1:9" ht="19.149999999999999" customHeight="1" x14ac:dyDescent="0.2">
      <c r="A123" s="75"/>
      <c r="B123" s="76"/>
      <c r="C123" s="77"/>
      <c r="D123" s="77"/>
      <c r="E123" s="78"/>
    </row>
    <row r="124" spans="1:9" ht="27" customHeight="1" x14ac:dyDescent="0.2">
      <c r="A124" s="277" t="s">
        <v>72</v>
      </c>
      <c r="B124" s="277"/>
      <c r="C124" s="277"/>
      <c r="D124" s="277"/>
      <c r="E124" s="277"/>
    </row>
    <row r="125" spans="1:9" ht="40.15" customHeight="1" x14ac:dyDescent="0.2">
      <c r="A125" s="124" t="s">
        <v>0</v>
      </c>
      <c r="B125" s="123" t="s">
        <v>73</v>
      </c>
      <c r="C125" s="122" t="s">
        <v>13</v>
      </c>
      <c r="D125" s="122" t="s">
        <v>19</v>
      </c>
      <c r="E125" s="122" t="s">
        <v>2</v>
      </c>
    </row>
    <row r="126" spans="1:9" ht="18" customHeight="1" x14ac:dyDescent="0.2">
      <c r="A126" s="121">
        <v>1</v>
      </c>
      <c r="B126" s="127"/>
      <c r="C126" s="118" t="s">
        <v>10</v>
      </c>
      <c r="D126" s="119"/>
      <c r="E126" s="130" t="b">
        <f>IF(C126="PS",IF(D126=1,800,IF(D126=2,630,IF(D126=3,530,IF(D126=4,450,IF(D126=5,360,IF(D126=6,270)))))))</f>
        <v>0</v>
      </c>
      <c r="H126" s="81"/>
      <c r="I126" s="82"/>
    </row>
    <row r="127" spans="1:9" ht="18" customHeight="1" x14ac:dyDescent="0.2">
      <c r="A127" s="121">
        <v>2</v>
      </c>
      <c r="B127" s="127"/>
      <c r="C127" s="118" t="s">
        <v>10</v>
      </c>
      <c r="D127" s="119"/>
      <c r="E127" s="130" t="b">
        <f>IF(C127="PS",IF(D127=1,800,IF(D127=2,630,IF(D127=3,530,IF(D127=4,450,IF(D127=5,360,IF(D127=6,270)))))))</f>
        <v>0</v>
      </c>
      <c r="H127" s="81"/>
      <c r="I127" s="82"/>
    </row>
    <row r="128" spans="1:9" ht="18" customHeight="1" x14ac:dyDescent="0.2">
      <c r="A128" s="121">
        <v>3</v>
      </c>
      <c r="B128" s="127" t="s">
        <v>262</v>
      </c>
      <c r="C128" s="118" t="s">
        <v>11</v>
      </c>
      <c r="D128" s="119">
        <v>5</v>
      </c>
      <c r="E128" s="130">
        <f t="shared" ref="E128:E166" si="5">IF(C128="MP",IF(D128=1,200,IF(D128=2,160,IF(D128=3,130,IF(D128=4,110,IF(D128=5,90,IF(D128=6,70)))))))</f>
        <v>90</v>
      </c>
      <c r="H128" s="148"/>
      <c r="I128" s="147"/>
    </row>
    <row r="129" spans="1:9" ht="18" customHeight="1" x14ac:dyDescent="0.2">
      <c r="A129" s="121">
        <v>4</v>
      </c>
      <c r="B129" s="127" t="s">
        <v>261</v>
      </c>
      <c r="C129" s="118" t="s">
        <v>11</v>
      </c>
      <c r="D129" s="119">
        <v>4</v>
      </c>
      <c r="E129" s="130">
        <f t="shared" si="5"/>
        <v>110</v>
      </c>
      <c r="H129" s="148"/>
      <c r="I129" s="147"/>
    </row>
    <row r="130" spans="1:9" ht="18" customHeight="1" x14ac:dyDescent="0.2">
      <c r="A130" s="121">
        <v>5</v>
      </c>
      <c r="B130" s="127" t="s">
        <v>260</v>
      </c>
      <c r="C130" s="118" t="s">
        <v>11</v>
      </c>
      <c r="D130" s="119">
        <v>5</v>
      </c>
      <c r="E130" s="130">
        <f t="shared" si="5"/>
        <v>90</v>
      </c>
      <c r="H130" s="148"/>
      <c r="I130" s="147"/>
    </row>
    <row r="131" spans="1:9" ht="18" customHeight="1" x14ac:dyDescent="0.2">
      <c r="A131" s="121">
        <v>6</v>
      </c>
      <c r="B131" s="127" t="s">
        <v>259</v>
      </c>
      <c r="C131" s="118" t="s">
        <v>11</v>
      </c>
      <c r="D131" s="119">
        <v>1</v>
      </c>
      <c r="E131" s="130">
        <f t="shared" si="5"/>
        <v>200</v>
      </c>
      <c r="H131" s="148"/>
      <c r="I131" s="147"/>
    </row>
    <row r="132" spans="1:9" ht="18" customHeight="1" x14ac:dyDescent="0.2">
      <c r="A132" s="121">
        <v>7</v>
      </c>
      <c r="B132" s="127" t="s">
        <v>258</v>
      </c>
      <c r="C132" s="118" t="s">
        <v>11</v>
      </c>
      <c r="D132" s="119">
        <v>2</v>
      </c>
      <c r="E132" s="130">
        <f t="shared" si="5"/>
        <v>160</v>
      </c>
      <c r="H132" s="148"/>
      <c r="I132" s="147"/>
    </row>
    <row r="133" spans="1:9" ht="18" customHeight="1" x14ac:dyDescent="0.2">
      <c r="A133" s="121">
        <v>8</v>
      </c>
      <c r="B133" s="127" t="s">
        <v>257</v>
      </c>
      <c r="C133" s="118" t="s">
        <v>11</v>
      </c>
      <c r="D133" s="119">
        <v>4</v>
      </c>
      <c r="E133" s="130">
        <f t="shared" si="5"/>
        <v>110</v>
      </c>
      <c r="H133" s="148"/>
      <c r="I133" s="147"/>
    </row>
    <row r="134" spans="1:9" ht="18" customHeight="1" x14ac:dyDescent="0.2">
      <c r="A134" s="121">
        <v>9</v>
      </c>
      <c r="B134" s="127" t="s">
        <v>256</v>
      </c>
      <c r="C134" s="118" t="s">
        <v>11</v>
      </c>
      <c r="D134" s="119">
        <v>5</v>
      </c>
      <c r="E134" s="130">
        <f t="shared" si="5"/>
        <v>90</v>
      </c>
      <c r="H134" s="148"/>
      <c r="I134" s="147"/>
    </row>
    <row r="135" spans="1:9" ht="18" customHeight="1" x14ac:dyDescent="0.2">
      <c r="A135" s="121">
        <v>10</v>
      </c>
      <c r="B135" s="127" t="s">
        <v>255</v>
      </c>
      <c r="C135" s="118" t="s">
        <v>11</v>
      </c>
      <c r="D135" s="119">
        <v>1</v>
      </c>
      <c r="E135" s="130">
        <f t="shared" si="5"/>
        <v>200</v>
      </c>
      <c r="H135" s="148"/>
      <c r="I135" s="147"/>
    </row>
    <row r="136" spans="1:9" ht="18" customHeight="1" x14ac:dyDescent="0.2">
      <c r="A136" s="121">
        <v>11</v>
      </c>
      <c r="B136" s="127" t="s">
        <v>254</v>
      </c>
      <c r="C136" s="118" t="s">
        <v>11</v>
      </c>
      <c r="D136" s="119">
        <v>2</v>
      </c>
      <c r="E136" s="130">
        <f t="shared" si="5"/>
        <v>160</v>
      </c>
      <c r="H136" s="148"/>
      <c r="I136" s="147"/>
    </row>
    <row r="137" spans="1:9" ht="18" customHeight="1" x14ac:dyDescent="0.2">
      <c r="A137" s="121">
        <v>12</v>
      </c>
      <c r="B137" s="127" t="s">
        <v>253</v>
      </c>
      <c r="C137" s="118" t="s">
        <v>11</v>
      </c>
      <c r="D137" s="119">
        <v>3</v>
      </c>
      <c r="E137" s="130">
        <f t="shared" si="5"/>
        <v>130</v>
      </c>
      <c r="H137" s="148"/>
      <c r="I137" s="147"/>
    </row>
    <row r="138" spans="1:9" ht="18" customHeight="1" x14ac:dyDescent="0.2">
      <c r="A138" s="121">
        <v>13</v>
      </c>
      <c r="B138" s="127" t="s">
        <v>252</v>
      </c>
      <c r="C138" s="118" t="s">
        <v>11</v>
      </c>
      <c r="D138" s="119">
        <v>5</v>
      </c>
      <c r="E138" s="130">
        <f t="shared" si="5"/>
        <v>90</v>
      </c>
      <c r="H138" s="148"/>
      <c r="I138" s="147"/>
    </row>
    <row r="139" spans="1:9" ht="18" customHeight="1" x14ac:dyDescent="0.2">
      <c r="A139" s="121">
        <v>14</v>
      </c>
      <c r="B139" s="127" t="s">
        <v>251</v>
      </c>
      <c r="C139" s="118" t="s">
        <v>11</v>
      </c>
      <c r="D139" s="119">
        <v>6</v>
      </c>
      <c r="E139" s="130">
        <f t="shared" si="5"/>
        <v>70</v>
      </c>
      <c r="H139" s="148"/>
      <c r="I139" s="147"/>
    </row>
    <row r="140" spans="1:9" ht="18" customHeight="1" x14ac:dyDescent="0.2">
      <c r="A140" s="121">
        <v>15</v>
      </c>
      <c r="B140" s="127" t="s">
        <v>250</v>
      </c>
      <c r="C140" s="118" t="s">
        <v>11</v>
      </c>
      <c r="D140" s="119">
        <v>2</v>
      </c>
      <c r="E140" s="130">
        <f t="shared" si="5"/>
        <v>160</v>
      </c>
      <c r="H140" s="148"/>
      <c r="I140" s="147"/>
    </row>
    <row r="141" spans="1:9" ht="18" customHeight="1" x14ac:dyDescent="0.2">
      <c r="A141" s="121">
        <v>16</v>
      </c>
      <c r="B141" s="127" t="s">
        <v>249</v>
      </c>
      <c r="C141" s="118" t="s">
        <v>11</v>
      </c>
      <c r="D141" s="119">
        <v>6</v>
      </c>
      <c r="E141" s="130">
        <f t="shared" si="5"/>
        <v>70</v>
      </c>
      <c r="H141" s="148"/>
      <c r="I141" s="147"/>
    </row>
    <row r="142" spans="1:9" ht="18" customHeight="1" x14ac:dyDescent="0.2">
      <c r="A142" s="121">
        <v>17</v>
      </c>
      <c r="B142" s="127" t="s">
        <v>248</v>
      </c>
      <c r="C142" s="118" t="s">
        <v>11</v>
      </c>
      <c r="D142" s="119">
        <v>1</v>
      </c>
      <c r="E142" s="130">
        <f t="shared" si="5"/>
        <v>200</v>
      </c>
      <c r="H142" s="148"/>
      <c r="I142" s="147"/>
    </row>
    <row r="143" spans="1:9" ht="18" customHeight="1" x14ac:dyDescent="0.2">
      <c r="A143" s="121">
        <v>18</v>
      </c>
      <c r="B143" s="127" t="s">
        <v>247</v>
      </c>
      <c r="C143" s="118" t="s">
        <v>11</v>
      </c>
      <c r="D143" s="119">
        <v>3</v>
      </c>
      <c r="E143" s="130">
        <f t="shared" si="5"/>
        <v>130</v>
      </c>
      <c r="H143" s="148"/>
      <c r="I143" s="147"/>
    </row>
    <row r="144" spans="1:9" ht="18" customHeight="1" x14ac:dyDescent="0.2">
      <c r="A144" s="121">
        <v>19</v>
      </c>
      <c r="B144" s="127" t="s">
        <v>246</v>
      </c>
      <c r="C144" s="118" t="s">
        <v>11</v>
      </c>
      <c r="D144" s="119">
        <v>1</v>
      </c>
      <c r="E144" s="130">
        <f t="shared" si="5"/>
        <v>200</v>
      </c>
      <c r="H144" s="148"/>
      <c r="I144" s="147"/>
    </row>
    <row r="145" spans="1:9" ht="18" customHeight="1" x14ac:dyDescent="0.2">
      <c r="A145" s="121">
        <v>20</v>
      </c>
      <c r="B145" s="127" t="s">
        <v>245</v>
      </c>
      <c r="C145" s="118" t="s">
        <v>11</v>
      </c>
      <c r="D145" s="119">
        <v>4</v>
      </c>
      <c r="E145" s="130">
        <f t="shared" si="5"/>
        <v>110</v>
      </c>
      <c r="H145" s="148"/>
      <c r="I145" s="147"/>
    </row>
    <row r="146" spans="1:9" ht="18" customHeight="1" x14ac:dyDescent="0.2">
      <c r="A146" s="121">
        <v>21</v>
      </c>
      <c r="B146" s="127" t="s">
        <v>244</v>
      </c>
      <c r="C146" s="118" t="s">
        <v>11</v>
      </c>
      <c r="D146" s="119">
        <v>5</v>
      </c>
      <c r="E146" s="130">
        <f t="shared" si="5"/>
        <v>90</v>
      </c>
      <c r="H146" s="148"/>
      <c r="I146" s="147"/>
    </row>
    <row r="147" spans="1:9" ht="18" customHeight="1" x14ac:dyDescent="0.2">
      <c r="A147" s="121">
        <v>22</v>
      </c>
      <c r="B147" s="127" t="s">
        <v>243</v>
      </c>
      <c r="C147" s="118" t="s">
        <v>11</v>
      </c>
      <c r="D147" s="119">
        <v>6</v>
      </c>
      <c r="E147" s="130">
        <f t="shared" si="5"/>
        <v>70</v>
      </c>
      <c r="H147" s="81"/>
      <c r="I147" s="82"/>
    </row>
    <row r="148" spans="1:9" ht="18" customHeight="1" x14ac:dyDescent="0.2">
      <c r="A148" s="121">
        <v>23</v>
      </c>
      <c r="B148" s="127" t="s">
        <v>242</v>
      </c>
      <c r="C148" s="118" t="s">
        <v>11</v>
      </c>
      <c r="D148" s="119">
        <v>2</v>
      </c>
      <c r="E148" s="130">
        <f t="shared" si="5"/>
        <v>160</v>
      </c>
      <c r="H148" s="81"/>
      <c r="I148" s="82"/>
    </row>
    <row r="149" spans="1:9" ht="18" customHeight="1" x14ac:dyDescent="0.2">
      <c r="A149" s="121">
        <v>24</v>
      </c>
      <c r="B149" s="127" t="s">
        <v>241</v>
      </c>
      <c r="C149" s="118" t="s">
        <v>11</v>
      </c>
      <c r="D149" s="119">
        <v>6</v>
      </c>
      <c r="E149" s="130">
        <f t="shared" si="5"/>
        <v>70</v>
      </c>
      <c r="H149" s="81"/>
      <c r="I149" s="82"/>
    </row>
    <row r="150" spans="1:9" ht="18" customHeight="1" x14ac:dyDescent="0.2">
      <c r="A150" s="121">
        <v>25</v>
      </c>
      <c r="B150" s="127" t="s">
        <v>240</v>
      </c>
      <c r="C150" s="118" t="s">
        <v>11</v>
      </c>
      <c r="D150" s="119">
        <v>1</v>
      </c>
      <c r="E150" s="130">
        <f t="shared" si="5"/>
        <v>200</v>
      </c>
      <c r="H150" s="81"/>
      <c r="I150" s="82"/>
    </row>
    <row r="151" spans="1:9" ht="18" customHeight="1" x14ac:dyDescent="0.2">
      <c r="A151" s="121">
        <v>26</v>
      </c>
      <c r="B151" s="127" t="s">
        <v>239</v>
      </c>
      <c r="C151" s="118" t="s">
        <v>11</v>
      </c>
      <c r="D151" s="119">
        <v>2</v>
      </c>
      <c r="E151" s="130">
        <f t="shared" si="5"/>
        <v>160</v>
      </c>
      <c r="H151" s="81"/>
      <c r="I151" s="82"/>
    </row>
    <row r="152" spans="1:9" ht="18" customHeight="1" x14ac:dyDescent="0.2">
      <c r="A152" s="121">
        <v>27</v>
      </c>
      <c r="B152" s="127" t="s">
        <v>238</v>
      </c>
      <c r="C152" s="118" t="s">
        <v>11</v>
      </c>
      <c r="D152" s="119">
        <v>3</v>
      </c>
      <c r="E152" s="130">
        <f t="shared" si="5"/>
        <v>130</v>
      </c>
      <c r="H152" s="81"/>
      <c r="I152" s="82"/>
    </row>
    <row r="153" spans="1:9" ht="18" customHeight="1" x14ac:dyDescent="0.2">
      <c r="A153" s="121">
        <v>28</v>
      </c>
      <c r="B153" s="127" t="s">
        <v>237</v>
      </c>
      <c r="C153" s="118" t="s">
        <v>11</v>
      </c>
      <c r="D153" s="119">
        <v>4</v>
      </c>
      <c r="E153" s="130">
        <f t="shared" si="5"/>
        <v>110</v>
      </c>
      <c r="H153" s="81"/>
      <c r="I153" s="82"/>
    </row>
    <row r="154" spans="1:9" ht="18" customHeight="1" x14ac:dyDescent="0.2">
      <c r="A154" s="121">
        <v>29</v>
      </c>
      <c r="B154" s="127" t="s">
        <v>236</v>
      </c>
      <c r="C154" s="118" t="s">
        <v>11</v>
      </c>
      <c r="D154" s="119">
        <v>5</v>
      </c>
      <c r="E154" s="130">
        <f t="shared" si="5"/>
        <v>90</v>
      </c>
      <c r="H154" s="81"/>
      <c r="I154" s="82"/>
    </row>
    <row r="155" spans="1:9" ht="18" customHeight="1" x14ac:dyDescent="0.2">
      <c r="A155" s="121">
        <v>30</v>
      </c>
      <c r="B155" s="127" t="s">
        <v>235</v>
      </c>
      <c r="C155" s="118" t="s">
        <v>11</v>
      </c>
      <c r="D155" s="119">
        <v>6</v>
      </c>
      <c r="E155" s="130">
        <f t="shared" si="5"/>
        <v>70</v>
      </c>
      <c r="H155" s="81"/>
      <c r="I155" s="82"/>
    </row>
    <row r="156" spans="1:9" ht="18" customHeight="1" x14ac:dyDescent="0.2">
      <c r="A156" s="121">
        <v>31</v>
      </c>
      <c r="B156" s="127" t="s">
        <v>234</v>
      </c>
      <c r="C156" s="118" t="s">
        <v>11</v>
      </c>
      <c r="D156" s="119">
        <v>1</v>
      </c>
      <c r="E156" s="130">
        <f t="shared" si="5"/>
        <v>200</v>
      </c>
      <c r="H156" s="81"/>
      <c r="I156" s="82"/>
    </row>
    <row r="157" spans="1:9" ht="18" customHeight="1" x14ac:dyDescent="0.2">
      <c r="A157" s="121">
        <v>32</v>
      </c>
      <c r="B157" s="127" t="s">
        <v>233</v>
      </c>
      <c r="C157" s="118" t="s">
        <v>11</v>
      </c>
      <c r="D157" s="119"/>
      <c r="E157" s="130" t="b">
        <f t="shared" si="5"/>
        <v>0</v>
      </c>
      <c r="H157" s="81"/>
      <c r="I157" s="82"/>
    </row>
    <row r="158" spans="1:9" ht="18" customHeight="1" x14ac:dyDescent="0.2">
      <c r="A158" s="121">
        <v>33</v>
      </c>
      <c r="B158" s="127" t="s">
        <v>232</v>
      </c>
      <c r="C158" s="118" t="s">
        <v>11</v>
      </c>
      <c r="D158" s="119">
        <v>3</v>
      </c>
      <c r="E158" s="130">
        <f t="shared" si="5"/>
        <v>130</v>
      </c>
      <c r="H158" s="81"/>
      <c r="I158" s="82"/>
    </row>
    <row r="159" spans="1:9" ht="18" customHeight="1" x14ac:dyDescent="0.2">
      <c r="A159" s="121">
        <v>34</v>
      </c>
      <c r="B159" s="127" t="s">
        <v>231</v>
      </c>
      <c r="C159" s="118" t="s">
        <v>11</v>
      </c>
      <c r="D159" s="119">
        <v>4</v>
      </c>
      <c r="E159" s="130">
        <f t="shared" si="5"/>
        <v>110</v>
      </c>
      <c r="H159" s="81"/>
      <c r="I159" s="82"/>
    </row>
    <row r="160" spans="1:9" ht="18" customHeight="1" x14ac:dyDescent="0.2">
      <c r="A160" s="121">
        <v>35</v>
      </c>
      <c r="B160" s="127" t="s">
        <v>230</v>
      </c>
      <c r="C160" s="118" t="s">
        <v>11</v>
      </c>
      <c r="D160" s="119">
        <v>5</v>
      </c>
      <c r="E160" s="130">
        <f t="shared" si="5"/>
        <v>90</v>
      </c>
      <c r="H160" s="81"/>
      <c r="I160" s="82"/>
    </row>
    <row r="161" spans="1:9" ht="18" customHeight="1" x14ac:dyDescent="0.2">
      <c r="A161" s="121">
        <v>36</v>
      </c>
      <c r="B161" s="127" t="s">
        <v>229</v>
      </c>
      <c r="C161" s="118" t="s">
        <v>11</v>
      </c>
      <c r="D161" s="119">
        <v>2</v>
      </c>
      <c r="E161" s="130">
        <f t="shared" si="5"/>
        <v>160</v>
      </c>
      <c r="H161" s="81"/>
      <c r="I161" s="82"/>
    </row>
    <row r="162" spans="1:9" ht="18" customHeight="1" x14ac:dyDescent="0.2">
      <c r="A162" s="121">
        <v>37</v>
      </c>
      <c r="B162" s="127" t="s">
        <v>228</v>
      </c>
      <c r="C162" s="118" t="s">
        <v>11</v>
      </c>
      <c r="D162" s="119">
        <v>4</v>
      </c>
      <c r="E162" s="130">
        <f t="shared" si="5"/>
        <v>110</v>
      </c>
      <c r="H162" s="81"/>
      <c r="I162" s="82"/>
    </row>
    <row r="163" spans="1:9" ht="18" customHeight="1" x14ac:dyDescent="0.2">
      <c r="A163" s="121">
        <v>38</v>
      </c>
      <c r="B163" s="127" t="s">
        <v>227</v>
      </c>
      <c r="C163" s="118" t="s">
        <v>11</v>
      </c>
      <c r="D163" s="119">
        <v>6</v>
      </c>
      <c r="E163" s="130">
        <f t="shared" si="5"/>
        <v>70</v>
      </c>
      <c r="H163" s="81"/>
      <c r="I163" s="82"/>
    </row>
    <row r="164" spans="1:9" ht="18" customHeight="1" x14ac:dyDescent="0.2">
      <c r="A164" s="121">
        <v>39</v>
      </c>
      <c r="B164" s="127"/>
      <c r="C164" s="118" t="s">
        <v>11</v>
      </c>
      <c r="D164" s="119"/>
      <c r="E164" s="130" t="b">
        <f t="shared" si="5"/>
        <v>0</v>
      </c>
      <c r="H164" s="81"/>
      <c r="I164" s="82"/>
    </row>
    <row r="165" spans="1:9" ht="18" customHeight="1" x14ac:dyDescent="0.2">
      <c r="A165" s="121">
        <v>40</v>
      </c>
      <c r="B165" s="127"/>
      <c r="C165" s="118" t="s">
        <v>11</v>
      </c>
      <c r="D165" s="119"/>
      <c r="E165" s="130" t="b">
        <f t="shared" si="5"/>
        <v>0</v>
      </c>
      <c r="H165" s="81"/>
      <c r="I165" s="82"/>
    </row>
    <row r="166" spans="1:9" ht="18" customHeight="1" x14ac:dyDescent="0.2">
      <c r="A166" s="121">
        <v>41</v>
      </c>
      <c r="B166" s="127"/>
      <c r="C166" s="118" t="s">
        <v>11</v>
      </c>
      <c r="D166" s="119"/>
      <c r="E166" s="130" t="b">
        <f t="shared" si="5"/>
        <v>0</v>
      </c>
      <c r="H166" s="81"/>
      <c r="I166" s="82"/>
    </row>
    <row r="167" spans="1:9" ht="18" customHeight="1" x14ac:dyDescent="0.2">
      <c r="A167" s="121">
        <v>42</v>
      </c>
      <c r="B167" s="131" t="s">
        <v>226</v>
      </c>
      <c r="C167" s="118" t="s">
        <v>12</v>
      </c>
      <c r="D167" s="119">
        <v>6</v>
      </c>
      <c r="E167" s="130">
        <f t="shared" ref="E167:E181" si="6">IF(C167="PP",IF(D167=1,200,IF(D167=2,160,IF(D167=3,130,IF(D167=4,110,IF(D167=5,90,IF(D167=6,70)))))))</f>
        <v>70</v>
      </c>
      <c r="H167" s="81"/>
    </row>
    <row r="168" spans="1:9" ht="18" customHeight="1" x14ac:dyDescent="0.2">
      <c r="A168" s="121">
        <v>43</v>
      </c>
      <c r="B168" s="131" t="s">
        <v>225</v>
      </c>
      <c r="C168" s="118" t="s">
        <v>12</v>
      </c>
      <c r="D168" s="119">
        <v>2</v>
      </c>
      <c r="E168" s="130">
        <f t="shared" si="6"/>
        <v>160</v>
      </c>
      <c r="H168" s="81"/>
    </row>
    <row r="169" spans="1:9" ht="18" customHeight="1" x14ac:dyDescent="0.2">
      <c r="A169" s="121">
        <v>44</v>
      </c>
      <c r="B169" s="127" t="s">
        <v>224</v>
      </c>
      <c r="C169" s="118" t="s">
        <v>12</v>
      </c>
      <c r="D169" s="119">
        <v>4</v>
      </c>
      <c r="E169" s="130">
        <f t="shared" si="6"/>
        <v>110</v>
      </c>
      <c r="H169" s="81"/>
    </row>
    <row r="170" spans="1:9" ht="18" customHeight="1" x14ac:dyDescent="0.2">
      <c r="A170" s="121">
        <v>45</v>
      </c>
      <c r="B170" s="131" t="s">
        <v>223</v>
      </c>
      <c r="C170" s="118" t="s">
        <v>12</v>
      </c>
      <c r="D170" s="119">
        <v>4</v>
      </c>
      <c r="E170" s="130">
        <f t="shared" si="6"/>
        <v>110</v>
      </c>
      <c r="H170" s="81"/>
    </row>
    <row r="171" spans="1:9" ht="18" customHeight="1" x14ac:dyDescent="0.2">
      <c r="A171" s="121">
        <v>46</v>
      </c>
      <c r="B171" s="127" t="s">
        <v>222</v>
      </c>
      <c r="C171" s="118" t="s">
        <v>12</v>
      </c>
      <c r="D171" s="119">
        <v>1</v>
      </c>
      <c r="E171" s="130">
        <f t="shared" si="6"/>
        <v>200</v>
      </c>
      <c r="H171" s="81"/>
    </row>
    <row r="172" spans="1:9" ht="18" customHeight="1" x14ac:dyDescent="0.2">
      <c r="A172" s="121">
        <v>47</v>
      </c>
      <c r="B172" s="127" t="s">
        <v>221</v>
      </c>
      <c r="C172" s="118" t="s">
        <v>12</v>
      </c>
      <c r="D172" s="119">
        <v>3</v>
      </c>
      <c r="E172" s="130">
        <f t="shared" si="6"/>
        <v>130</v>
      </c>
      <c r="H172" s="81"/>
    </row>
    <row r="173" spans="1:9" ht="18" customHeight="1" x14ac:dyDescent="0.2">
      <c r="A173" s="121">
        <v>48</v>
      </c>
      <c r="B173" s="127" t="s">
        <v>220</v>
      </c>
      <c r="C173" s="118" t="s">
        <v>12</v>
      </c>
      <c r="D173" s="146">
        <v>5</v>
      </c>
      <c r="E173" s="130">
        <f t="shared" si="6"/>
        <v>90</v>
      </c>
      <c r="H173" s="81"/>
    </row>
    <row r="174" spans="1:9" ht="18" customHeight="1" x14ac:dyDescent="0.2">
      <c r="A174" s="121">
        <v>49</v>
      </c>
      <c r="B174" s="131" t="s">
        <v>219</v>
      </c>
      <c r="C174" s="118" t="s">
        <v>12</v>
      </c>
      <c r="D174" s="145">
        <v>2</v>
      </c>
      <c r="E174" s="130">
        <f t="shared" si="6"/>
        <v>160</v>
      </c>
      <c r="H174" s="81"/>
    </row>
    <row r="175" spans="1:9" ht="18" customHeight="1" x14ac:dyDescent="0.2">
      <c r="A175" s="121">
        <v>50</v>
      </c>
      <c r="B175" s="131" t="s">
        <v>218</v>
      </c>
      <c r="C175" s="118" t="s">
        <v>12</v>
      </c>
      <c r="D175" s="145">
        <v>2</v>
      </c>
      <c r="E175" s="130">
        <f t="shared" si="6"/>
        <v>160</v>
      </c>
      <c r="H175" s="81"/>
    </row>
    <row r="176" spans="1:9" ht="18" customHeight="1" x14ac:dyDescent="0.2">
      <c r="A176" s="121">
        <v>51</v>
      </c>
      <c r="B176" s="131" t="s">
        <v>217</v>
      </c>
      <c r="C176" s="118" t="s">
        <v>12</v>
      </c>
      <c r="D176" s="145">
        <v>5</v>
      </c>
      <c r="E176" s="130">
        <f t="shared" si="6"/>
        <v>90</v>
      </c>
      <c r="H176" s="81"/>
    </row>
    <row r="177" spans="1:9" ht="18" customHeight="1" x14ac:dyDescent="0.2">
      <c r="A177" s="121">
        <v>52</v>
      </c>
      <c r="B177" s="131" t="s">
        <v>216</v>
      </c>
      <c r="C177" s="118" t="s">
        <v>12</v>
      </c>
      <c r="D177" s="145">
        <v>4</v>
      </c>
      <c r="E177" s="130">
        <f t="shared" si="6"/>
        <v>110</v>
      </c>
      <c r="H177" s="81"/>
    </row>
    <row r="178" spans="1:9" ht="18" customHeight="1" x14ac:dyDescent="0.2">
      <c r="A178" s="121">
        <v>53</v>
      </c>
      <c r="B178" s="131" t="s">
        <v>215</v>
      </c>
      <c r="C178" s="118" t="s">
        <v>12</v>
      </c>
      <c r="D178" s="145">
        <v>5</v>
      </c>
      <c r="E178" s="130">
        <f t="shared" si="6"/>
        <v>90</v>
      </c>
      <c r="H178" s="81"/>
    </row>
    <row r="179" spans="1:9" ht="18" customHeight="1" x14ac:dyDescent="0.2">
      <c r="A179" s="121">
        <v>54</v>
      </c>
      <c r="B179" s="131" t="s">
        <v>214</v>
      </c>
      <c r="C179" s="118" t="s">
        <v>12</v>
      </c>
      <c r="D179" s="145">
        <v>5</v>
      </c>
      <c r="E179" s="130">
        <f t="shared" si="6"/>
        <v>90</v>
      </c>
      <c r="H179" s="81"/>
    </row>
    <row r="180" spans="1:9" ht="18" customHeight="1" x14ac:dyDescent="0.2">
      <c r="A180" s="121">
        <v>55</v>
      </c>
      <c r="B180" s="131" t="s">
        <v>213</v>
      </c>
      <c r="C180" s="118" t="s">
        <v>12</v>
      </c>
      <c r="D180" s="145">
        <v>6</v>
      </c>
      <c r="E180" s="130">
        <f t="shared" si="6"/>
        <v>70</v>
      </c>
      <c r="H180" s="81"/>
    </row>
    <row r="181" spans="1:9" ht="18" customHeight="1" x14ac:dyDescent="0.2">
      <c r="A181" s="121">
        <v>56</v>
      </c>
      <c r="B181" s="127"/>
      <c r="C181" s="118" t="s">
        <v>12</v>
      </c>
      <c r="D181" s="119"/>
      <c r="E181" s="130" t="b">
        <f t="shared" si="6"/>
        <v>0</v>
      </c>
      <c r="H181" s="81"/>
    </row>
    <row r="182" spans="1:9" ht="18" customHeight="1" x14ac:dyDescent="0.2">
      <c r="A182" s="121">
        <v>57</v>
      </c>
      <c r="B182" s="127"/>
      <c r="C182" s="118" t="s">
        <v>17</v>
      </c>
      <c r="D182" s="119"/>
      <c r="E182" s="130" t="b">
        <f>IF(C182="RS",IF(D182=1,500))</f>
        <v>0</v>
      </c>
      <c r="H182" s="81"/>
    </row>
    <row r="183" spans="1:9" ht="18" customHeight="1" x14ac:dyDescent="0.2">
      <c r="A183" s="121">
        <v>58</v>
      </c>
      <c r="B183" s="127"/>
      <c r="C183" s="118" t="s">
        <v>18</v>
      </c>
      <c r="D183" s="119"/>
      <c r="E183" s="130" t="b">
        <f>IF(C183="RP",IF(D183=1,100))</f>
        <v>0</v>
      </c>
      <c r="H183" s="81"/>
    </row>
    <row r="184" spans="1:9" ht="18" customHeight="1" x14ac:dyDescent="0.2">
      <c r="A184" s="121">
        <v>59</v>
      </c>
      <c r="B184" s="127"/>
      <c r="C184" s="118" t="s">
        <v>59</v>
      </c>
      <c r="D184" s="119"/>
      <c r="E184" s="130" t="b">
        <f>IF(C184="FAI",IF(D184=1,200,IF(D184=2,160,IF(D184=3,130))))</f>
        <v>0</v>
      </c>
      <c r="H184" s="81"/>
    </row>
    <row r="185" spans="1:9" ht="18" customHeight="1" x14ac:dyDescent="0.2">
      <c r="A185" s="121">
        <v>60</v>
      </c>
      <c r="B185" s="127"/>
      <c r="C185" s="118" t="s">
        <v>59</v>
      </c>
      <c r="D185" s="119"/>
      <c r="E185" s="130" t="b">
        <f>IF(C185="FAI",IF(D185=1,200,IF(D185=2,160,IF(D185=3,130))))</f>
        <v>0</v>
      </c>
      <c r="H185" s="81"/>
    </row>
    <row r="186" spans="1:9" ht="18" customHeight="1" x14ac:dyDescent="0.2">
      <c r="A186" s="121">
        <v>61</v>
      </c>
      <c r="B186" s="127"/>
      <c r="C186" s="118" t="s">
        <v>59</v>
      </c>
      <c r="D186" s="119"/>
      <c r="E186" s="130" t="b">
        <f>IF(C186="FAI",IF(D186=1,200,IF(D186=2,160,IF(D186=3,130))))</f>
        <v>0</v>
      </c>
      <c r="H186" s="81"/>
    </row>
    <row r="187" spans="1:9" ht="18" customHeight="1" x14ac:dyDescent="0.2">
      <c r="A187" s="121">
        <v>62</v>
      </c>
      <c r="B187" s="127"/>
      <c r="C187" s="118" t="s">
        <v>60</v>
      </c>
      <c r="D187" s="119"/>
      <c r="E187" s="130" t="b">
        <f>IF(C187="PL",IF(D187=1,110,IF(D187=2,90,IF(D187=3,70))))</f>
        <v>0</v>
      </c>
      <c r="H187" s="81"/>
    </row>
    <row r="188" spans="1:9" ht="18" customHeight="1" x14ac:dyDescent="0.2">
      <c r="A188" s="121">
        <v>63</v>
      </c>
      <c r="B188" s="127"/>
      <c r="C188" s="118" t="s">
        <v>60</v>
      </c>
      <c r="D188" s="119"/>
      <c r="E188" s="130" t="b">
        <f>IF(C188="PL",IF(D188=1,110,IF(D188=2,90,IF(D188=3,70))))</f>
        <v>0</v>
      </c>
      <c r="H188" s="81"/>
    </row>
    <row r="189" spans="1:9" ht="18" customHeight="1" x14ac:dyDescent="0.2">
      <c r="A189" s="121">
        <v>64</v>
      </c>
      <c r="B189" s="127"/>
      <c r="C189" s="118" t="s">
        <v>60</v>
      </c>
      <c r="D189" s="119"/>
      <c r="E189" s="130" t="b">
        <f>IF(C189="PL",IF(D189=1,110,IF(D189=2,90,IF(D189=3,70))))</f>
        <v>0</v>
      </c>
      <c r="H189" s="81"/>
    </row>
    <row r="190" spans="1:9" ht="18" customHeight="1" x14ac:dyDescent="0.2">
      <c r="A190" s="121">
        <v>65</v>
      </c>
      <c r="B190" s="127"/>
      <c r="C190" s="118" t="s">
        <v>60</v>
      </c>
      <c r="D190" s="119"/>
      <c r="E190" s="130" t="b">
        <f>IF(C190="PL",IF(D190=1,110,IF(D190=2,90,IF(D190=3,70))))</f>
        <v>0</v>
      </c>
      <c r="H190" s="81"/>
    </row>
    <row r="191" spans="1:9" ht="24.6" customHeight="1" x14ac:dyDescent="0.2">
      <c r="A191" s="278" t="s">
        <v>15</v>
      </c>
      <c r="B191" s="278"/>
      <c r="C191" s="278"/>
      <c r="D191" s="278"/>
      <c r="E191" s="129">
        <f>SUM(E126:E190)</f>
        <v>6030</v>
      </c>
      <c r="H191" s="81"/>
    </row>
    <row r="192" spans="1:9" ht="17.45" customHeight="1" x14ac:dyDescent="0.2">
      <c r="A192" s="75"/>
      <c r="B192" s="76"/>
      <c r="C192" s="77"/>
      <c r="D192" s="77"/>
      <c r="E192" s="83"/>
      <c r="H192" s="81"/>
      <c r="I192" s="82"/>
    </row>
    <row r="193" spans="1:9" ht="27.6" customHeight="1" x14ac:dyDescent="0.2">
      <c r="A193" s="277" t="s">
        <v>7</v>
      </c>
      <c r="B193" s="277"/>
      <c r="C193" s="277"/>
      <c r="D193" s="277"/>
      <c r="E193" s="277"/>
      <c r="H193" s="81"/>
      <c r="I193" s="82"/>
    </row>
    <row r="194" spans="1:9" ht="54" customHeight="1" x14ac:dyDescent="0.2">
      <c r="A194" s="124" t="s">
        <v>0</v>
      </c>
      <c r="B194" s="123" t="s">
        <v>74</v>
      </c>
      <c r="C194" s="122" t="s">
        <v>56</v>
      </c>
      <c r="D194" s="122" t="s">
        <v>3</v>
      </c>
      <c r="E194" s="122" t="s">
        <v>2</v>
      </c>
      <c r="H194" s="81"/>
      <c r="I194" s="82"/>
    </row>
    <row r="195" spans="1:9" ht="30.6" customHeight="1" x14ac:dyDescent="0.2">
      <c r="A195" s="121">
        <v>1</v>
      </c>
      <c r="B195" s="120" t="s">
        <v>88</v>
      </c>
      <c r="C195" s="128">
        <v>1</v>
      </c>
      <c r="D195" s="125" t="s">
        <v>11</v>
      </c>
      <c r="E195" s="117">
        <f>IF(D195="MP",IF(C195=1,1500))</f>
        <v>1500</v>
      </c>
    </row>
    <row r="196" spans="1:9" ht="19.899999999999999" customHeight="1" x14ac:dyDescent="0.2">
      <c r="A196" s="121">
        <v>2</v>
      </c>
      <c r="B196" s="120" t="s">
        <v>8</v>
      </c>
      <c r="C196" s="128">
        <v>0</v>
      </c>
      <c r="D196" s="125" t="s">
        <v>11</v>
      </c>
      <c r="E196" s="117" t="b">
        <f>IF(D196="MP",IF(C196=1,800))</f>
        <v>0</v>
      </c>
    </row>
    <row r="197" spans="1:9" ht="19.899999999999999" customHeight="1" x14ac:dyDescent="0.2">
      <c r="A197" s="121">
        <v>3</v>
      </c>
      <c r="B197" s="120" t="s">
        <v>9</v>
      </c>
      <c r="C197" s="128">
        <v>0</v>
      </c>
      <c r="D197" s="125" t="s">
        <v>11</v>
      </c>
      <c r="E197" s="117" t="b">
        <f>IF(D197="MP",IF(C197=1,800))</f>
        <v>0</v>
      </c>
    </row>
    <row r="198" spans="1:9" ht="19.899999999999999" customHeight="1" x14ac:dyDescent="0.2">
      <c r="A198" s="121">
        <v>4</v>
      </c>
      <c r="B198" s="120" t="s">
        <v>89</v>
      </c>
      <c r="C198" s="128">
        <v>0</v>
      </c>
      <c r="D198" s="125" t="s">
        <v>11</v>
      </c>
      <c r="E198" s="117" t="b">
        <f>IF(D198="MP",IF(C198=1,800))</f>
        <v>0</v>
      </c>
    </row>
    <row r="199" spans="1:9" ht="19.899999999999999" customHeight="1" x14ac:dyDescent="0.2">
      <c r="A199" s="121">
        <v>5</v>
      </c>
      <c r="B199" s="120" t="s">
        <v>90</v>
      </c>
      <c r="C199" s="128">
        <v>0</v>
      </c>
      <c r="D199" s="125" t="s">
        <v>11</v>
      </c>
      <c r="E199" s="117" t="b">
        <f>IF(D199="MP",IF(C199=1,800))</f>
        <v>0</v>
      </c>
    </row>
    <row r="200" spans="1:9" ht="19.899999999999999" customHeight="1" x14ac:dyDescent="0.2">
      <c r="A200" s="121">
        <v>6</v>
      </c>
      <c r="B200" s="127" t="s">
        <v>212</v>
      </c>
      <c r="C200" s="144">
        <v>3</v>
      </c>
      <c r="D200" s="125">
        <v>500</v>
      </c>
      <c r="E200" s="117">
        <f>PRODUCT(C200*D200)</f>
        <v>1500</v>
      </c>
    </row>
    <row r="201" spans="1:9" ht="19.899999999999999" customHeight="1" x14ac:dyDescent="0.2">
      <c r="A201" s="121">
        <v>7</v>
      </c>
      <c r="B201" s="127" t="s">
        <v>64</v>
      </c>
      <c r="C201" s="126"/>
      <c r="D201" s="125">
        <v>200</v>
      </c>
      <c r="E201" s="117">
        <f>PRODUCT(C201*D201)</f>
        <v>0</v>
      </c>
    </row>
    <row r="202" spans="1:9" ht="30.6" customHeight="1" x14ac:dyDescent="0.2">
      <c r="A202" s="121">
        <v>8</v>
      </c>
      <c r="B202" s="127" t="s">
        <v>211</v>
      </c>
      <c r="C202" s="126">
        <v>1</v>
      </c>
      <c r="D202" s="125">
        <v>200</v>
      </c>
      <c r="E202" s="117">
        <f>PRODUCT(C202*D202)</f>
        <v>200</v>
      </c>
    </row>
    <row r="203" spans="1:9" ht="19.899999999999999" customHeight="1" x14ac:dyDescent="0.2">
      <c r="A203" s="121">
        <v>9</v>
      </c>
      <c r="B203" s="127" t="s">
        <v>5</v>
      </c>
      <c r="C203" s="126">
        <v>1</v>
      </c>
      <c r="D203" s="125">
        <v>200</v>
      </c>
      <c r="E203" s="117">
        <f>PRODUCT(C203*D203)</f>
        <v>200</v>
      </c>
    </row>
    <row r="204" spans="1:9" ht="19.899999999999999" customHeight="1" x14ac:dyDescent="0.2">
      <c r="A204" s="121">
        <v>10</v>
      </c>
      <c r="B204" s="127" t="s">
        <v>41</v>
      </c>
      <c r="C204" s="126">
        <v>0</v>
      </c>
      <c r="D204" s="125">
        <v>200</v>
      </c>
      <c r="E204" s="117">
        <f>PRODUCT(C204*D204)</f>
        <v>0</v>
      </c>
    </row>
    <row r="205" spans="1:9" ht="26.45" customHeight="1" x14ac:dyDescent="0.2">
      <c r="A205" s="278" t="s">
        <v>33</v>
      </c>
      <c r="B205" s="278"/>
      <c r="C205" s="278"/>
      <c r="D205" s="278"/>
      <c r="E205" s="116">
        <f>SUM(E195:E204)</f>
        <v>3400</v>
      </c>
    </row>
    <row r="206" spans="1:9" ht="14.45" customHeight="1" x14ac:dyDescent="0.2"/>
    <row r="207" spans="1:9" ht="25.9" customHeight="1" x14ac:dyDescent="0.2">
      <c r="A207" s="277" t="s">
        <v>29</v>
      </c>
      <c r="B207" s="277"/>
      <c r="C207" s="277"/>
      <c r="D207" s="277"/>
      <c r="E207" s="277"/>
    </row>
    <row r="208" spans="1:9" ht="36" customHeight="1" x14ac:dyDescent="0.2">
      <c r="A208" s="124" t="s">
        <v>0</v>
      </c>
      <c r="B208" s="123" t="s">
        <v>30</v>
      </c>
      <c r="C208" s="122" t="s">
        <v>31</v>
      </c>
      <c r="D208" s="122" t="s">
        <v>91</v>
      </c>
      <c r="E208" s="122" t="s">
        <v>2</v>
      </c>
    </row>
    <row r="209" spans="1:7" ht="34.15" customHeight="1" x14ac:dyDescent="0.2">
      <c r="A209" s="121">
        <v>1</v>
      </c>
      <c r="B209" s="120" t="s">
        <v>92</v>
      </c>
      <c r="C209" s="119">
        <v>61</v>
      </c>
      <c r="D209" s="118">
        <v>20</v>
      </c>
      <c r="E209" s="117">
        <f>PRODUCT(C209*D209)</f>
        <v>1220</v>
      </c>
    </row>
    <row r="210" spans="1:7" ht="23.45" customHeight="1" x14ac:dyDescent="0.2">
      <c r="A210" s="278" t="s">
        <v>34</v>
      </c>
      <c r="B210" s="278"/>
      <c r="C210" s="278"/>
      <c r="D210" s="278"/>
      <c r="E210" s="116">
        <f>SUM(E209:E209)</f>
        <v>1220</v>
      </c>
    </row>
    <row r="211" spans="1:7" ht="23.45" customHeight="1" x14ac:dyDescent="0.2">
      <c r="A211" s="115">
        <v>2</v>
      </c>
      <c r="B211" s="283" t="s">
        <v>93</v>
      </c>
      <c r="C211" s="283"/>
      <c r="D211" s="283"/>
      <c r="E211" s="283"/>
    </row>
    <row r="212" spans="1:7" ht="27.6" customHeight="1" x14ac:dyDescent="0.2">
      <c r="A212" s="114">
        <v>3</v>
      </c>
      <c r="B212" s="283" t="s">
        <v>94</v>
      </c>
      <c r="C212" s="283"/>
      <c r="D212" s="283"/>
      <c r="E212" s="283"/>
      <c r="G212" s="46" t="s">
        <v>32</v>
      </c>
    </row>
    <row r="213" spans="1:7" ht="19.149999999999999" customHeight="1" x14ac:dyDescent="0.2"/>
    <row r="214" spans="1:7" ht="33.6" customHeight="1" x14ac:dyDescent="0.2">
      <c r="A214" s="282" t="s">
        <v>198</v>
      </c>
      <c r="B214" s="282"/>
      <c r="C214" s="282"/>
      <c r="D214" s="282"/>
      <c r="E214" s="113">
        <f>SUM(E98+E109+E122+E191+E205+E210)</f>
        <v>41538</v>
      </c>
    </row>
    <row r="215" spans="1:7" ht="20.100000000000001" customHeight="1" x14ac:dyDescent="0.2"/>
    <row r="216" spans="1:7" ht="15" x14ac:dyDescent="0.2">
      <c r="C216" s="87" t="s">
        <v>57</v>
      </c>
    </row>
  </sheetData>
  <sheetProtection algorithmName="SHA-512" hashValue="InooyZk1y7x/068U8JD4Bvp6s5bomi4aRXLquehdY41KYFhbhVRrekUeNbSMeZ/n56BK0iOTl8V9scyTypzoug==" saltValue="AeHflThpDRI5VtQWlKKNPA==" spinCount="100000" sheet="1" objects="1" scenarios="1"/>
  <mergeCells count="19">
    <mergeCell ref="A191:D191"/>
    <mergeCell ref="C1:E6"/>
    <mergeCell ref="A8:E9"/>
    <mergeCell ref="A11:E11"/>
    <mergeCell ref="A13:E13"/>
    <mergeCell ref="A98:D98"/>
    <mergeCell ref="A100:E100"/>
    <mergeCell ref="A109:D109"/>
    <mergeCell ref="A111:E111"/>
    <mergeCell ref="A113:E113"/>
    <mergeCell ref="A122:D122"/>
    <mergeCell ref="A124:E124"/>
    <mergeCell ref="A214:D214"/>
    <mergeCell ref="A193:E193"/>
    <mergeCell ref="A205:D205"/>
    <mergeCell ref="A207:E207"/>
    <mergeCell ref="A210:D210"/>
    <mergeCell ref="B211:E211"/>
    <mergeCell ref="B212:E212"/>
  </mergeCells>
  <printOptions horizontalCentered="1"/>
  <pageMargins left="0.55138888888888893" right="0.55138888888888893" top="0.59027777777777779" bottom="0.59097222222222223" header="0.51180555555555551" footer="0.31527777777777777"/>
  <pageSetup paperSize="9" firstPageNumber="0" orientation="landscape" horizontalDpi="300" verticalDpi="300" r:id="rId1"/>
  <headerFooter alignWithMargins="0">
    <oddFooter>&amp;Loprac. Bogdan Wierzba&amp;C&amp;P&amp;R&amp;D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69108-5F72-42C7-8A75-10B47634FD0C}">
  <dimension ref="A1:I174"/>
  <sheetViews>
    <sheetView workbookViewId="0">
      <selection activeCell="A11" sqref="A11:E11"/>
    </sheetView>
  </sheetViews>
  <sheetFormatPr defaultColWidth="8.85546875" defaultRowHeight="12.75" x14ac:dyDescent="0.2"/>
  <cols>
    <col min="1" max="1" width="6.85546875" style="46" customWidth="1"/>
    <col min="2" max="2" width="75.140625" style="46" customWidth="1"/>
    <col min="3" max="3" width="18.5703125" style="46" customWidth="1"/>
    <col min="4" max="4" width="14.5703125" style="46" customWidth="1"/>
    <col min="5" max="5" width="20.140625" style="46" customWidth="1"/>
    <col min="6" max="16384" width="8.85546875" style="46"/>
  </cols>
  <sheetData>
    <row r="1" spans="1:5" ht="13.35" customHeight="1" x14ac:dyDescent="0.2">
      <c r="C1" s="253" t="s">
        <v>357</v>
      </c>
      <c r="D1" s="254"/>
      <c r="E1" s="255"/>
    </row>
    <row r="2" spans="1:5" ht="13.35" customHeight="1" x14ac:dyDescent="0.2">
      <c r="C2" s="256"/>
      <c r="D2" s="257"/>
      <c r="E2" s="258"/>
    </row>
    <row r="3" spans="1:5" ht="13.35" customHeight="1" x14ac:dyDescent="0.2">
      <c r="C3" s="256"/>
      <c r="D3" s="257"/>
      <c r="E3" s="258"/>
    </row>
    <row r="4" spans="1:5" ht="13.35" customHeight="1" x14ac:dyDescent="0.2">
      <c r="C4" s="256"/>
      <c r="D4" s="257"/>
      <c r="E4" s="258"/>
    </row>
    <row r="5" spans="1:5" ht="13.35" customHeight="1" x14ac:dyDescent="0.2">
      <c r="C5" s="256"/>
      <c r="D5" s="257"/>
      <c r="E5" s="258"/>
    </row>
    <row r="6" spans="1:5" ht="13.35" customHeight="1" x14ac:dyDescent="0.2">
      <c r="C6" s="259"/>
      <c r="D6" s="260"/>
      <c r="E6" s="261"/>
    </row>
    <row r="8" spans="1:5" x14ac:dyDescent="0.2">
      <c r="A8" s="252" t="s">
        <v>138</v>
      </c>
      <c r="B8" s="252"/>
      <c r="C8" s="252"/>
      <c r="D8" s="252"/>
      <c r="E8" s="252"/>
    </row>
    <row r="9" spans="1:5" ht="15.6" customHeight="1" x14ac:dyDescent="0.2">
      <c r="A9" s="252"/>
      <c r="B9" s="252"/>
      <c r="C9" s="252"/>
      <c r="D9" s="252"/>
      <c r="E9" s="252"/>
    </row>
    <row r="10" spans="1:5" ht="15.6" customHeight="1" x14ac:dyDescent="0.2">
      <c r="A10" s="47"/>
      <c r="B10" s="47"/>
      <c r="C10" s="47"/>
      <c r="D10" s="47"/>
      <c r="E10" s="47"/>
    </row>
    <row r="11" spans="1:5" ht="33.6" customHeight="1" x14ac:dyDescent="0.2">
      <c r="A11" s="262" t="s">
        <v>36</v>
      </c>
      <c r="B11" s="263"/>
      <c r="C11" s="263"/>
      <c r="D11" s="263"/>
      <c r="E11" s="263"/>
    </row>
    <row r="12" spans="1:5" ht="19.7" customHeight="1" x14ac:dyDescent="0.2">
      <c r="A12" s="47"/>
      <c r="B12" s="47"/>
      <c r="C12" s="47"/>
      <c r="D12" s="47"/>
      <c r="E12" s="47"/>
    </row>
    <row r="13" spans="1:5" ht="25.7" customHeight="1" x14ac:dyDescent="0.35">
      <c r="A13" s="266" t="s">
        <v>23</v>
      </c>
      <c r="B13" s="267"/>
      <c r="C13" s="267"/>
      <c r="D13" s="267"/>
      <c r="E13" s="268"/>
    </row>
    <row r="14" spans="1:5" ht="36.6" customHeight="1" x14ac:dyDescent="0.2">
      <c r="A14" s="48" t="s">
        <v>0</v>
      </c>
      <c r="B14" s="49" t="s">
        <v>68</v>
      </c>
      <c r="C14" s="50" t="s">
        <v>13</v>
      </c>
      <c r="D14" s="50" t="s">
        <v>35</v>
      </c>
      <c r="E14" s="50" t="s">
        <v>2</v>
      </c>
    </row>
    <row r="15" spans="1:5" ht="18" customHeight="1" x14ac:dyDescent="0.2">
      <c r="A15" s="51">
        <v>1</v>
      </c>
      <c r="B15" s="52" t="s">
        <v>356</v>
      </c>
      <c r="C15" s="53" t="s">
        <v>24</v>
      </c>
      <c r="D15" s="54">
        <v>5</v>
      </c>
      <c r="E15" s="55">
        <f t="shared" ref="E15:E21" si="0">IF(C15="M",IF(D15=1,1500,IF(D15=2,1170,IF(D15=3,1000,IF(D15=4,830,IF(D15=5,670,IF(D15=6,500)))))))</f>
        <v>670</v>
      </c>
    </row>
    <row r="16" spans="1:5" ht="18" customHeight="1" x14ac:dyDescent="0.2">
      <c r="A16" s="51">
        <v>2</v>
      </c>
      <c r="B16" s="52" t="s">
        <v>355</v>
      </c>
      <c r="C16" s="53" t="s">
        <v>24</v>
      </c>
      <c r="D16" s="54">
        <v>6</v>
      </c>
      <c r="E16" s="55">
        <f t="shared" si="0"/>
        <v>500</v>
      </c>
    </row>
    <row r="17" spans="1:5" ht="18" customHeight="1" x14ac:dyDescent="0.2">
      <c r="A17" s="51">
        <v>3</v>
      </c>
      <c r="B17" s="52" t="s">
        <v>354</v>
      </c>
      <c r="C17" s="53" t="s">
        <v>24</v>
      </c>
      <c r="D17" s="54">
        <v>1</v>
      </c>
      <c r="E17" s="55">
        <f t="shared" si="0"/>
        <v>1500</v>
      </c>
    </row>
    <row r="18" spans="1:5" ht="18" customHeight="1" x14ac:dyDescent="0.2">
      <c r="A18" s="51">
        <v>4</v>
      </c>
      <c r="B18" s="52" t="s">
        <v>108</v>
      </c>
      <c r="C18" s="53" t="s">
        <v>24</v>
      </c>
      <c r="D18" s="54">
        <v>2</v>
      </c>
      <c r="E18" s="55">
        <f t="shared" si="0"/>
        <v>1170</v>
      </c>
    </row>
    <row r="19" spans="1:5" ht="18" customHeight="1" x14ac:dyDescent="0.2">
      <c r="A19" s="51">
        <v>5</v>
      </c>
      <c r="B19" s="52" t="s">
        <v>353</v>
      </c>
      <c r="C19" s="53" t="s">
        <v>24</v>
      </c>
      <c r="D19" s="106">
        <v>2</v>
      </c>
      <c r="E19" s="55">
        <f t="shared" si="0"/>
        <v>1170</v>
      </c>
    </row>
    <row r="20" spans="1:5" ht="18" customHeight="1" x14ac:dyDescent="0.2">
      <c r="A20" s="51">
        <v>6</v>
      </c>
      <c r="B20" s="52" t="s">
        <v>352</v>
      </c>
      <c r="C20" s="53" t="s">
        <v>24</v>
      </c>
      <c r="D20" s="54">
        <v>5</v>
      </c>
      <c r="E20" s="55">
        <f t="shared" si="0"/>
        <v>670</v>
      </c>
    </row>
    <row r="21" spans="1:5" ht="18" customHeight="1" x14ac:dyDescent="0.2">
      <c r="A21" s="51">
        <v>7</v>
      </c>
      <c r="B21" s="52" t="s">
        <v>351</v>
      </c>
      <c r="C21" s="53" t="s">
        <v>24</v>
      </c>
      <c r="D21" s="54">
        <v>2</v>
      </c>
      <c r="E21" s="55">
        <f t="shared" si="0"/>
        <v>1170</v>
      </c>
    </row>
    <row r="22" spans="1:5" ht="18" customHeight="1" x14ac:dyDescent="0.2">
      <c r="A22" s="51">
        <v>8</v>
      </c>
      <c r="B22" s="52"/>
      <c r="C22" s="53" t="s">
        <v>40</v>
      </c>
      <c r="D22" s="54"/>
      <c r="E22" s="55">
        <f>IF(C22="Md",IF(D22=1,500,IF(D22=2,390,IF(D22=3,333,))))</f>
        <v>0</v>
      </c>
    </row>
    <row r="23" spans="1:5" ht="18" customHeight="1" x14ac:dyDescent="0.2">
      <c r="A23" s="51">
        <v>9</v>
      </c>
      <c r="B23" s="52"/>
      <c r="C23" s="53" t="s">
        <v>40</v>
      </c>
      <c r="D23" s="54"/>
      <c r="E23" s="55">
        <f>IF(C23="Md",IF(D23=1,500,IF(D23=2,390,IF(D23=3,333,))))</f>
        <v>0</v>
      </c>
    </row>
    <row r="24" spans="1:5" ht="18" customHeight="1" x14ac:dyDescent="0.2">
      <c r="A24" s="51">
        <v>10</v>
      </c>
      <c r="B24" s="52"/>
      <c r="C24" s="53" t="s">
        <v>40</v>
      </c>
      <c r="D24" s="54"/>
      <c r="E24" s="55">
        <f>IF(C24="Md",IF(D24=1,500,IF(D24=2,390,IF(D24=3,333,))))</f>
        <v>0</v>
      </c>
    </row>
    <row r="25" spans="1:5" ht="18" customHeight="1" x14ac:dyDescent="0.2">
      <c r="A25" s="51">
        <v>11</v>
      </c>
      <c r="B25" s="52"/>
      <c r="C25" s="53" t="s">
        <v>40</v>
      </c>
      <c r="D25" s="54"/>
      <c r="E25" s="55">
        <f>IF(C25="Md",IF(D25=1,500,IF(D25=2,390,IF(D25=3,333,))))</f>
        <v>0</v>
      </c>
    </row>
    <row r="26" spans="1:5" ht="18" customHeight="1" x14ac:dyDescent="0.2">
      <c r="A26" s="51">
        <v>12</v>
      </c>
      <c r="B26" s="52"/>
      <c r="C26" s="53" t="s">
        <v>40</v>
      </c>
      <c r="D26" s="54"/>
      <c r="E26" s="55">
        <f>IF(C26="Md",IF(D26=1,500,IF(D26=2,390,IF(D26=3,333,))))</f>
        <v>0</v>
      </c>
    </row>
    <row r="27" spans="1:5" ht="18" customHeight="1" x14ac:dyDescent="0.2">
      <c r="A27" s="51">
        <v>13</v>
      </c>
      <c r="B27" s="52" t="s">
        <v>350</v>
      </c>
      <c r="C27" s="53" t="s">
        <v>11</v>
      </c>
      <c r="D27" s="54">
        <v>1</v>
      </c>
      <c r="E27" s="55">
        <f t="shared" ref="E27:E51" si="1">IF(C27="MP",IF(D27=1,300,IF(D27=2,230,IF(D27=3,200,IF(D27=4,170,IF(D27=5,135,IF(D27=6,100)))))))</f>
        <v>300</v>
      </c>
    </row>
    <row r="28" spans="1:5" ht="18" customHeight="1" x14ac:dyDescent="0.2">
      <c r="A28" s="51">
        <v>14</v>
      </c>
      <c r="B28" s="52" t="s">
        <v>111</v>
      </c>
      <c r="C28" s="53" t="s">
        <v>11</v>
      </c>
      <c r="D28" s="54">
        <v>2</v>
      </c>
      <c r="E28" s="55">
        <f t="shared" si="1"/>
        <v>230</v>
      </c>
    </row>
    <row r="29" spans="1:5" ht="18" customHeight="1" x14ac:dyDescent="0.2">
      <c r="A29" s="51">
        <v>15</v>
      </c>
      <c r="B29" s="52" t="s">
        <v>109</v>
      </c>
      <c r="C29" s="53" t="s">
        <v>11</v>
      </c>
      <c r="D29" s="54">
        <v>3</v>
      </c>
      <c r="E29" s="55">
        <f t="shared" si="1"/>
        <v>200</v>
      </c>
    </row>
    <row r="30" spans="1:5" ht="18" customHeight="1" x14ac:dyDescent="0.2">
      <c r="A30" s="51">
        <v>16</v>
      </c>
      <c r="B30" s="52" t="s">
        <v>349</v>
      </c>
      <c r="C30" s="53" t="s">
        <v>11</v>
      </c>
      <c r="D30" s="54">
        <v>4</v>
      </c>
      <c r="E30" s="55">
        <f t="shared" si="1"/>
        <v>170</v>
      </c>
    </row>
    <row r="31" spans="1:5" ht="18" customHeight="1" x14ac:dyDescent="0.2">
      <c r="A31" s="51">
        <v>17</v>
      </c>
      <c r="B31" s="52" t="s">
        <v>348</v>
      </c>
      <c r="C31" s="53" t="s">
        <v>11</v>
      </c>
      <c r="D31" s="54">
        <v>5</v>
      </c>
      <c r="E31" s="55">
        <f t="shared" si="1"/>
        <v>135</v>
      </c>
    </row>
    <row r="32" spans="1:5" ht="18" customHeight="1" x14ac:dyDescent="0.2">
      <c r="A32" s="51">
        <v>18</v>
      </c>
      <c r="B32" s="52" t="s">
        <v>110</v>
      </c>
      <c r="C32" s="53" t="s">
        <v>11</v>
      </c>
      <c r="D32" s="54">
        <v>6</v>
      </c>
      <c r="E32" s="55">
        <f t="shared" si="1"/>
        <v>100</v>
      </c>
    </row>
    <row r="33" spans="1:5" ht="18" customHeight="1" x14ac:dyDescent="0.2">
      <c r="A33" s="51">
        <v>19</v>
      </c>
      <c r="B33" s="107" t="s">
        <v>112</v>
      </c>
      <c r="C33" s="53" t="s">
        <v>11</v>
      </c>
      <c r="D33" s="54"/>
      <c r="E33" s="55" t="b">
        <f t="shared" si="1"/>
        <v>0</v>
      </c>
    </row>
    <row r="34" spans="1:5" ht="18" customHeight="1" x14ac:dyDescent="0.2">
      <c r="A34" s="51">
        <v>20</v>
      </c>
      <c r="B34" s="107" t="s">
        <v>113</v>
      </c>
      <c r="C34" s="53" t="s">
        <v>11</v>
      </c>
      <c r="D34" s="54"/>
      <c r="E34" s="55" t="b">
        <f t="shared" si="1"/>
        <v>0</v>
      </c>
    </row>
    <row r="35" spans="1:5" ht="18" customHeight="1" x14ac:dyDescent="0.2">
      <c r="A35" s="51">
        <v>21</v>
      </c>
      <c r="B35" s="107" t="s">
        <v>114</v>
      </c>
      <c r="C35" s="53" t="s">
        <v>11</v>
      </c>
      <c r="D35" s="54"/>
      <c r="E35" s="55" t="b">
        <f t="shared" si="1"/>
        <v>0</v>
      </c>
    </row>
    <row r="36" spans="1:5" ht="18" customHeight="1" x14ac:dyDescent="0.2">
      <c r="A36" s="51">
        <v>22</v>
      </c>
      <c r="B36" s="107" t="s">
        <v>325</v>
      </c>
      <c r="C36" s="53" t="s">
        <v>11</v>
      </c>
      <c r="D36" s="54"/>
      <c r="E36" s="55" t="b">
        <f t="shared" si="1"/>
        <v>0</v>
      </c>
    </row>
    <row r="37" spans="1:5" ht="18" customHeight="1" x14ac:dyDescent="0.2">
      <c r="A37" s="51">
        <v>23</v>
      </c>
      <c r="B37" s="107" t="s">
        <v>324</v>
      </c>
      <c r="C37" s="53" t="s">
        <v>11</v>
      </c>
      <c r="D37" s="106"/>
      <c r="E37" s="55" t="b">
        <f t="shared" si="1"/>
        <v>0</v>
      </c>
    </row>
    <row r="38" spans="1:5" ht="18" customHeight="1" x14ac:dyDescent="0.2">
      <c r="A38" s="51">
        <v>24</v>
      </c>
      <c r="B38" s="112" t="s">
        <v>347</v>
      </c>
      <c r="C38" s="53" t="s">
        <v>11</v>
      </c>
      <c r="D38" s="106">
        <v>1</v>
      </c>
      <c r="E38" s="55">
        <f t="shared" si="1"/>
        <v>300</v>
      </c>
    </row>
    <row r="39" spans="1:5" ht="18" customHeight="1" x14ac:dyDescent="0.2">
      <c r="A39" s="51">
        <v>25</v>
      </c>
      <c r="B39" s="52" t="s">
        <v>115</v>
      </c>
      <c r="C39" s="53" t="s">
        <v>11</v>
      </c>
      <c r="D39" s="54">
        <v>2</v>
      </c>
      <c r="E39" s="55">
        <f t="shared" si="1"/>
        <v>230</v>
      </c>
    </row>
    <row r="40" spans="1:5" ht="18" customHeight="1" x14ac:dyDescent="0.2">
      <c r="A40" s="51">
        <v>26</v>
      </c>
      <c r="B40" s="52" t="s">
        <v>346</v>
      </c>
      <c r="C40" s="53" t="s">
        <v>11</v>
      </c>
      <c r="D40" s="54">
        <v>1</v>
      </c>
      <c r="E40" s="55">
        <f t="shared" si="1"/>
        <v>300</v>
      </c>
    </row>
    <row r="41" spans="1:5" ht="18" customHeight="1" x14ac:dyDescent="0.2">
      <c r="A41" s="51">
        <v>27</v>
      </c>
      <c r="B41" s="52" t="s">
        <v>116</v>
      </c>
      <c r="C41" s="53" t="s">
        <v>11</v>
      </c>
      <c r="D41" s="54">
        <v>5</v>
      </c>
      <c r="E41" s="55">
        <f t="shared" si="1"/>
        <v>135</v>
      </c>
    </row>
    <row r="42" spans="1:5" ht="18" customHeight="1" x14ac:dyDescent="0.2">
      <c r="A42" s="51">
        <v>28</v>
      </c>
      <c r="B42" s="52" t="s">
        <v>345</v>
      </c>
      <c r="C42" s="53" t="s">
        <v>11</v>
      </c>
      <c r="D42" s="54">
        <v>2</v>
      </c>
      <c r="E42" s="55">
        <f t="shared" si="1"/>
        <v>230</v>
      </c>
    </row>
    <row r="43" spans="1:5" ht="18" customHeight="1" x14ac:dyDescent="0.2">
      <c r="A43" s="51">
        <v>29</v>
      </c>
      <c r="B43" s="52" t="s">
        <v>344</v>
      </c>
      <c r="C43" s="53" t="s">
        <v>11</v>
      </c>
      <c r="D43" s="54">
        <v>6</v>
      </c>
      <c r="E43" s="55">
        <f t="shared" si="1"/>
        <v>100</v>
      </c>
    </row>
    <row r="44" spans="1:5" ht="18" customHeight="1" x14ac:dyDescent="0.2">
      <c r="A44" s="51">
        <v>30</v>
      </c>
      <c r="B44" s="52" t="s">
        <v>117</v>
      </c>
      <c r="C44" s="53" t="s">
        <v>11</v>
      </c>
      <c r="D44" s="54">
        <v>4</v>
      </c>
      <c r="E44" s="55">
        <f t="shared" si="1"/>
        <v>170</v>
      </c>
    </row>
    <row r="45" spans="1:5" ht="18" customHeight="1" x14ac:dyDescent="0.2">
      <c r="A45" s="51">
        <v>31</v>
      </c>
      <c r="B45" s="52" t="s">
        <v>118</v>
      </c>
      <c r="C45" s="53" t="s">
        <v>11</v>
      </c>
      <c r="D45" s="54">
        <v>6</v>
      </c>
      <c r="E45" s="55">
        <f t="shared" si="1"/>
        <v>100</v>
      </c>
    </row>
    <row r="46" spans="1:5" ht="18" customHeight="1" x14ac:dyDescent="0.2">
      <c r="A46" s="51">
        <v>32</v>
      </c>
      <c r="B46" s="52" t="s">
        <v>119</v>
      </c>
      <c r="C46" s="53" t="s">
        <v>11</v>
      </c>
      <c r="D46" s="54">
        <v>6</v>
      </c>
      <c r="E46" s="55">
        <f t="shared" si="1"/>
        <v>100</v>
      </c>
    </row>
    <row r="47" spans="1:5" ht="18" customHeight="1" x14ac:dyDescent="0.2">
      <c r="A47" s="51">
        <v>33</v>
      </c>
      <c r="B47" s="52" t="s">
        <v>120</v>
      </c>
      <c r="C47" s="53" t="s">
        <v>11</v>
      </c>
      <c r="D47" s="54">
        <v>2</v>
      </c>
      <c r="E47" s="55">
        <f t="shared" si="1"/>
        <v>230</v>
      </c>
    </row>
    <row r="48" spans="1:5" ht="18" customHeight="1" x14ac:dyDescent="0.2">
      <c r="A48" s="51">
        <v>34</v>
      </c>
      <c r="B48" s="52" t="s">
        <v>343</v>
      </c>
      <c r="C48" s="53" t="s">
        <v>11</v>
      </c>
      <c r="D48" s="54">
        <v>6</v>
      </c>
      <c r="E48" s="55">
        <f t="shared" si="1"/>
        <v>100</v>
      </c>
    </row>
    <row r="49" spans="1:5" ht="18" customHeight="1" x14ac:dyDescent="0.2">
      <c r="A49" s="51">
        <v>35</v>
      </c>
      <c r="B49" s="52" t="s">
        <v>342</v>
      </c>
      <c r="C49" s="53" t="s">
        <v>11</v>
      </c>
      <c r="D49" s="54">
        <v>1</v>
      </c>
      <c r="E49" s="55">
        <f t="shared" si="1"/>
        <v>300</v>
      </c>
    </row>
    <row r="50" spans="1:5" ht="18" customHeight="1" x14ac:dyDescent="0.2">
      <c r="A50" s="51">
        <v>36</v>
      </c>
      <c r="B50" s="52" t="s">
        <v>341</v>
      </c>
      <c r="C50" s="53" t="s">
        <v>11</v>
      </c>
      <c r="D50" s="54">
        <v>2</v>
      </c>
      <c r="E50" s="55">
        <f t="shared" si="1"/>
        <v>230</v>
      </c>
    </row>
    <row r="51" spans="1:5" ht="18" customHeight="1" x14ac:dyDescent="0.2">
      <c r="A51" s="51">
        <v>37</v>
      </c>
      <c r="B51" s="52"/>
      <c r="C51" s="53" t="s">
        <v>11</v>
      </c>
      <c r="D51" s="54"/>
      <c r="E51" s="55" t="b">
        <f t="shared" si="1"/>
        <v>0</v>
      </c>
    </row>
    <row r="52" spans="1:5" ht="18" customHeight="1" x14ac:dyDescent="0.2">
      <c r="A52" s="51">
        <v>38</v>
      </c>
      <c r="B52" s="52" t="s">
        <v>121</v>
      </c>
      <c r="C52" s="53" t="s">
        <v>12</v>
      </c>
      <c r="D52" s="54">
        <v>2</v>
      </c>
      <c r="E52" s="55">
        <f t="shared" ref="E52:E66" si="2">IF(C52="PP",IF(D52=1,300,IF(D52=2,230,IF(D52=3,200,IF(D52=4,170,IF(D52=5,135,IF(D52=6,100)))))))</f>
        <v>230</v>
      </c>
    </row>
    <row r="53" spans="1:5" ht="18" customHeight="1" x14ac:dyDescent="0.2">
      <c r="A53" s="51">
        <v>39</v>
      </c>
      <c r="B53" s="52" t="s">
        <v>122</v>
      </c>
      <c r="C53" s="53" t="s">
        <v>12</v>
      </c>
      <c r="D53" s="54">
        <v>3</v>
      </c>
      <c r="E53" s="55">
        <f t="shared" si="2"/>
        <v>200</v>
      </c>
    </row>
    <row r="54" spans="1:5" ht="18" customHeight="1" x14ac:dyDescent="0.2">
      <c r="A54" s="51">
        <v>40</v>
      </c>
      <c r="B54" s="52" t="s">
        <v>340</v>
      </c>
      <c r="C54" s="53" t="s">
        <v>12</v>
      </c>
      <c r="D54" s="54">
        <v>1</v>
      </c>
      <c r="E54" s="55">
        <f t="shared" si="2"/>
        <v>300</v>
      </c>
    </row>
    <row r="55" spans="1:5" ht="18" customHeight="1" x14ac:dyDescent="0.2">
      <c r="A55" s="51">
        <v>41</v>
      </c>
      <c r="B55" s="107" t="s">
        <v>123</v>
      </c>
      <c r="C55" s="53" t="s">
        <v>12</v>
      </c>
      <c r="D55" s="54"/>
      <c r="E55" s="55" t="b">
        <f t="shared" si="2"/>
        <v>0</v>
      </c>
    </row>
    <row r="56" spans="1:5" ht="18" customHeight="1" x14ac:dyDescent="0.2">
      <c r="A56" s="51">
        <v>42</v>
      </c>
      <c r="B56" s="107" t="s">
        <v>124</v>
      </c>
      <c r="C56" s="53" t="s">
        <v>12</v>
      </c>
      <c r="D56" s="54"/>
      <c r="E56" s="55" t="b">
        <f t="shared" si="2"/>
        <v>0</v>
      </c>
    </row>
    <row r="57" spans="1:5" ht="18" customHeight="1" x14ac:dyDescent="0.2">
      <c r="A57" s="51">
        <v>43</v>
      </c>
      <c r="B57" s="52" t="s">
        <v>125</v>
      </c>
      <c r="C57" s="53" t="s">
        <v>12</v>
      </c>
      <c r="D57" s="54">
        <v>1</v>
      </c>
      <c r="E57" s="55">
        <f t="shared" si="2"/>
        <v>300</v>
      </c>
    </row>
    <row r="58" spans="1:5" ht="18" customHeight="1" x14ac:dyDescent="0.2">
      <c r="A58" s="51">
        <v>44</v>
      </c>
      <c r="B58" s="52" t="s">
        <v>126</v>
      </c>
      <c r="C58" s="53" t="s">
        <v>12</v>
      </c>
      <c r="D58" s="106">
        <v>3</v>
      </c>
      <c r="E58" s="55">
        <f t="shared" si="2"/>
        <v>200</v>
      </c>
    </row>
    <row r="59" spans="1:5" ht="18" customHeight="1" x14ac:dyDescent="0.2">
      <c r="A59" s="51">
        <v>45</v>
      </c>
      <c r="B59" s="52"/>
      <c r="C59" s="53" t="s">
        <v>12</v>
      </c>
      <c r="D59" s="54"/>
      <c r="E59" s="55" t="b">
        <f t="shared" si="2"/>
        <v>0</v>
      </c>
    </row>
    <row r="60" spans="1:5" ht="18" customHeight="1" x14ac:dyDescent="0.2">
      <c r="A60" s="51">
        <v>46</v>
      </c>
      <c r="B60" s="52"/>
      <c r="C60" s="53" t="s">
        <v>12</v>
      </c>
      <c r="D60" s="54"/>
      <c r="E60" s="55" t="b">
        <f t="shared" si="2"/>
        <v>0</v>
      </c>
    </row>
    <row r="61" spans="1:5" ht="18" customHeight="1" x14ac:dyDescent="0.2">
      <c r="A61" s="51">
        <v>47</v>
      </c>
      <c r="B61" s="52"/>
      <c r="C61" s="53" t="s">
        <v>12</v>
      </c>
      <c r="D61" s="54"/>
      <c r="E61" s="55" t="b">
        <f t="shared" si="2"/>
        <v>0</v>
      </c>
    </row>
    <row r="62" spans="1:5" ht="18" customHeight="1" x14ac:dyDescent="0.2">
      <c r="A62" s="51">
        <v>48</v>
      </c>
      <c r="B62" s="107" t="s">
        <v>339</v>
      </c>
      <c r="C62" s="53" t="s">
        <v>12</v>
      </c>
      <c r="D62" s="54"/>
      <c r="E62" s="55" t="b">
        <f t="shared" si="2"/>
        <v>0</v>
      </c>
    </row>
    <row r="63" spans="1:5" ht="18" customHeight="1" x14ac:dyDescent="0.2">
      <c r="A63" s="51">
        <v>49</v>
      </c>
      <c r="B63" s="52"/>
      <c r="C63" s="53" t="s">
        <v>12</v>
      </c>
      <c r="D63" s="54"/>
      <c r="E63" s="55" t="b">
        <f t="shared" si="2"/>
        <v>0</v>
      </c>
    </row>
    <row r="64" spans="1:5" ht="18" customHeight="1" x14ac:dyDescent="0.2">
      <c r="A64" s="51">
        <v>50</v>
      </c>
      <c r="B64" s="52"/>
      <c r="C64" s="53" t="s">
        <v>12</v>
      </c>
      <c r="D64" s="54"/>
      <c r="E64" s="55" t="b">
        <f t="shared" si="2"/>
        <v>0</v>
      </c>
    </row>
    <row r="65" spans="1:5" ht="18" customHeight="1" x14ac:dyDescent="0.2">
      <c r="A65" s="51">
        <v>51</v>
      </c>
      <c r="B65" s="52"/>
      <c r="C65" s="53" t="s">
        <v>12</v>
      </c>
      <c r="D65" s="54"/>
      <c r="E65" s="55" t="b">
        <f t="shared" si="2"/>
        <v>0</v>
      </c>
    </row>
    <row r="66" spans="1:5" ht="18" customHeight="1" x14ac:dyDescent="0.2">
      <c r="A66" s="51">
        <v>52</v>
      </c>
      <c r="B66" s="52"/>
      <c r="C66" s="53" t="s">
        <v>12</v>
      </c>
      <c r="D66" s="54"/>
      <c r="E66" s="55" t="b">
        <f t="shared" si="2"/>
        <v>0</v>
      </c>
    </row>
    <row r="67" spans="1:5" ht="18" customHeight="1" x14ac:dyDescent="0.2">
      <c r="A67" s="51">
        <v>53</v>
      </c>
      <c r="B67" s="52" t="s">
        <v>338</v>
      </c>
      <c r="C67" s="53" t="s">
        <v>17</v>
      </c>
      <c r="D67" s="54">
        <v>1</v>
      </c>
      <c r="E67" s="55">
        <f>IF(C67="RS",IF(D67=1,1000))</f>
        <v>1000</v>
      </c>
    </row>
    <row r="68" spans="1:5" ht="18" customHeight="1" x14ac:dyDescent="0.2">
      <c r="A68" s="51">
        <v>54</v>
      </c>
      <c r="B68" s="52"/>
      <c r="C68" s="53" t="s">
        <v>17</v>
      </c>
      <c r="D68" s="54"/>
      <c r="E68" s="55" t="b">
        <f>IF(C68="RS",IF(D68=1,1000))</f>
        <v>0</v>
      </c>
    </row>
    <row r="69" spans="1:5" ht="18" customHeight="1" x14ac:dyDescent="0.2">
      <c r="A69" s="56">
        <v>55</v>
      </c>
      <c r="B69" s="52" t="s">
        <v>109</v>
      </c>
      <c r="C69" s="53" t="s">
        <v>18</v>
      </c>
      <c r="D69" s="54">
        <v>1</v>
      </c>
      <c r="E69" s="55">
        <f>IF(C69="RP",IF(D69=1,200))</f>
        <v>200</v>
      </c>
    </row>
    <row r="70" spans="1:5" ht="18" customHeight="1" x14ac:dyDescent="0.2">
      <c r="A70" s="51">
        <v>56</v>
      </c>
      <c r="B70" s="52"/>
      <c r="C70" s="53" t="s">
        <v>18</v>
      </c>
      <c r="D70" s="54"/>
      <c r="E70" s="55" t="b">
        <f>IF(C70="RP",IF(D70=1,200))</f>
        <v>0</v>
      </c>
    </row>
    <row r="71" spans="1:5" ht="24.6" customHeight="1" x14ac:dyDescent="0.2">
      <c r="A71" s="269" t="s">
        <v>20</v>
      </c>
      <c r="B71" s="270"/>
      <c r="C71" s="270"/>
      <c r="D71" s="271"/>
      <c r="E71" s="57">
        <f>SUM(E15:E70)</f>
        <v>12940</v>
      </c>
    </row>
    <row r="72" spans="1:5" ht="20.45" customHeight="1" x14ac:dyDescent="0.2">
      <c r="A72" s="47"/>
      <c r="B72" s="47"/>
      <c r="C72" s="47"/>
      <c r="D72" s="47"/>
      <c r="E72" s="47"/>
    </row>
    <row r="73" spans="1:5" ht="25.35" customHeight="1" x14ac:dyDescent="0.35">
      <c r="A73" s="272" t="s">
        <v>21</v>
      </c>
      <c r="B73" s="273"/>
      <c r="C73" s="273"/>
      <c r="D73" s="273"/>
      <c r="E73" s="273"/>
    </row>
    <row r="74" spans="1:5" ht="53.45" customHeight="1" x14ac:dyDescent="0.2">
      <c r="A74" s="48" t="s">
        <v>0</v>
      </c>
      <c r="B74" s="49" t="s">
        <v>69</v>
      </c>
      <c r="C74" s="50" t="s">
        <v>55</v>
      </c>
      <c r="D74" s="50" t="s">
        <v>3</v>
      </c>
      <c r="E74" s="50" t="s">
        <v>2</v>
      </c>
    </row>
    <row r="75" spans="1:5" ht="20.100000000000001" customHeight="1" x14ac:dyDescent="0.2">
      <c r="A75" s="51">
        <v>1</v>
      </c>
      <c r="B75" s="52" t="s">
        <v>25</v>
      </c>
      <c r="C75" s="58"/>
      <c r="D75" s="59" t="s">
        <v>24</v>
      </c>
      <c r="E75" s="60" t="b">
        <f>IF(D75="M",IF(C75=1,3000))</f>
        <v>0</v>
      </c>
    </row>
    <row r="76" spans="1:5" ht="20.100000000000001" customHeight="1" x14ac:dyDescent="0.2">
      <c r="A76" s="51">
        <v>2</v>
      </c>
      <c r="B76" s="52" t="s">
        <v>26</v>
      </c>
      <c r="C76" s="58"/>
      <c r="D76" s="59" t="s">
        <v>24</v>
      </c>
      <c r="E76" s="60" t="b">
        <f>IF(D76="M",IF(C76=1,2500))</f>
        <v>0</v>
      </c>
    </row>
    <row r="77" spans="1:5" ht="20.100000000000001" customHeight="1" x14ac:dyDescent="0.2">
      <c r="A77" s="51">
        <v>3</v>
      </c>
      <c r="B77" s="52" t="s">
        <v>101</v>
      </c>
      <c r="C77" s="153">
        <v>1</v>
      </c>
      <c r="D77" s="59">
        <v>1500</v>
      </c>
      <c r="E77" s="60">
        <f>PRODUCT(C77*D77)</f>
        <v>1500</v>
      </c>
    </row>
    <row r="78" spans="1:5" ht="20.100000000000001" customHeight="1" x14ac:dyDescent="0.2">
      <c r="A78" s="51">
        <v>4</v>
      </c>
      <c r="B78" s="52" t="s">
        <v>100</v>
      </c>
      <c r="C78" s="61"/>
      <c r="D78" s="59">
        <v>1000</v>
      </c>
      <c r="E78" s="60">
        <f>PRODUCT(C78*D78)</f>
        <v>0</v>
      </c>
    </row>
    <row r="79" spans="1:5" ht="32.25" customHeight="1" x14ac:dyDescent="0.2">
      <c r="A79" s="51">
        <v>5</v>
      </c>
      <c r="B79" s="52" t="s">
        <v>337</v>
      </c>
      <c r="C79" s="61">
        <v>2</v>
      </c>
      <c r="D79" s="59">
        <v>500</v>
      </c>
      <c r="E79" s="60">
        <f>PRODUCT(C79*D79)</f>
        <v>1000</v>
      </c>
    </row>
    <row r="80" spans="1:5" ht="20.100000000000001" customHeight="1" x14ac:dyDescent="0.2">
      <c r="A80" s="51">
        <v>6</v>
      </c>
      <c r="B80" s="52" t="s">
        <v>27</v>
      </c>
      <c r="C80" s="61"/>
      <c r="D80" s="59">
        <v>300</v>
      </c>
      <c r="E80" s="60">
        <f>PRODUCT(C80*D80)</f>
        <v>0</v>
      </c>
    </row>
    <row r="81" spans="1:5" ht="33.6" customHeight="1" x14ac:dyDescent="0.2">
      <c r="A81" s="51">
        <v>7</v>
      </c>
      <c r="B81" s="52" t="s">
        <v>28</v>
      </c>
      <c r="C81" s="61"/>
      <c r="D81" s="59">
        <v>200</v>
      </c>
      <c r="E81" s="60">
        <f>PRODUCT(C81*D81)</f>
        <v>0</v>
      </c>
    </row>
    <row r="82" spans="1:5" ht="25.35" customHeight="1" x14ac:dyDescent="0.2">
      <c r="A82" s="269" t="s">
        <v>22</v>
      </c>
      <c r="B82" s="270"/>
      <c r="C82" s="270"/>
      <c r="D82" s="271"/>
      <c r="E82" s="62">
        <f>SUM(E75:E81)</f>
        <v>2500</v>
      </c>
    </row>
    <row r="83" spans="1:5" ht="18.600000000000001" customHeight="1" x14ac:dyDescent="0.2">
      <c r="A83" s="63"/>
      <c r="B83" s="64"/>
      <c r="C83" s="64"/>
      <c r="D83" s="64"/>
      <c r="E83" s="65"/>
    </row>
    <row r="84" spans="1:5" ht="57" customHeight="1" x14ac:dyDescent="0.2">
      <c r="A84" s="264" t="s">
        <v>70</v>
      </c>
      <c r="B84" s="265"/>
      <c r="C84" s="265"/>
      <c r="D84" s="265"/>
      <c r="E84" s="265"/>
    </row>
    <row r="85" spans="1:5" ht="17.45" customHeight="1" x14ac:dyDescent="0.2"/>
    <row r="86" spans="1:5" ht="27" customHeight="1" x14ac:dyDescent="0.2">
      <c r="A86" s="240" t="s">
        <v>6</v>
      </c>
      <c r="B86" s="241"/>
      <c r="C86" s="241"/>
      <c r="D86" s="241"/>
      <c r="E86" s="242"/>
    </row>
    <row r="87" spans="1:5" ht="51" customHeight="1" x14ac:dyDescent="0.2">
      <c r="A87" s="66" t="s">
        <v>0</v>
      </c>
      <c r="B87" s="67" t="s">
        <v>71</v>
      </c>
      <c r="C87" s="68" t="s">
        <v>14</v>
      </c>
      <c r="D87" s="69" t="s">
        <v>1</v>
      </c>
      <c r="E87" s="69" t="s">
        <v>2</v>
      </c>
    </row>
    <row r="88" spans="1:5" ht="20.100000000000001" customHeight="1" x14ac:dyDescent="0.2">
      <c r="A88" s="66">
        <v>1</v>
      </c>
      <c r="B88" s="70" t="s">
        <v>82</v>
      </c>
      <c r="C88" s="71"/>
      <c r="D88" s="72">
        <v>20</v>
      </c>
      <c r="E88" s="73">
        <f t="shared" ref="E88:E94" si="3">PRODUCT(C88*D88)</f>
        <v>0</v>
      </c>
    </row>
    <row r="89" spans="1:5" ht="20.100000000000001" customHeight="1" x14ac:dyDescent="0.2">
      <c r="A89" s="66">
        <v>2</v>
      </c>
      <c r="B89" s="70" t="s">
        <v>83</v>
      </c>
      <c r="C89" s="71"/>
      <c r="D89" s="72">
        <v>20</v>
      </c>
      <c r="E89" s="73">
        <f t="shared" si="3"/>
        <v>0</v>
      </c>
    </row>
    <row r="90" spans="1:5" ht="20.100000000000001" customHeight="1" x14ac:dyDescent="0.2">
      <c r="A90" s="66">
        <v>3</v>
      </c>
      <c r="B90" s="70" t="s">
        <v>84</v>
      </c>
      <c r="C90" s="71"/>
      <c r="D90" s="72">
        <v>20</v>
      </c>
      <c r="E90" s="73">
        <f t="shared" si="3"/>
        <v>0</v>
      </c>
    </row>
    <row r="91" spans="1:5" ht="20.100000000000001" customHeight="1" x14ac:dyDescent="0.2">
      <c r="A91" s="66">
        <v>4</v>
      </c>
      <c r="B91" s="70" t="s">
        <v>85</v>
      </c>
      <c r="C91" s="71"/>
      <c r="D91" s="72">
        <v>20</v>
      </c>
      <c r="E91" s="73">
        <f t="shared" si="3"/>
        <v>0</v>
      </c>
    </row>
    <row r="92" spans="1:5" ht="20.100000000000001" customHeight="1" x14ac:dyDescent="0.2">
      <c r="A92" s="66">
        <v>5</v>
      </c>
      <c r="B92" s="74" t="s">
        <v>86</v>
      </c>
      <c r="C92" s="71"/>
      <c r="D92" s="72">
        <v>20</v>
      </c>
      <c r="E92" s="73">
        <f t="shared" si="3"/>
        <v>0</v>
      </c>
    </row>
    <row r="93" spans="1:5" ht="20.100000000000001" customHeight="1" x14ac:dyDescent="0.2">
      <c r="A93" s="66">
        <v>6</v>
      </c>
      <c r="B93" s="70" t="s">
        <v>4</v>
      </c>
      <c r="C93" s="71">
        <v>7</v>
      </c>
      <c r="D93" s="72">
        <v>100</v>
      </c>
      <c r="E93" s="73">
        <f t="shared" si="3"/>
        <v>700</v>
      </c>
    </row>
    <row r="94" spans="1:5" ht="22.35" customHeight="1" x14ac:dyDescent="0.2">
      <c r="A94" s="66">
        <v>7</v>
      </c>
      <c r="B94" s="70" t="s">
        <v>61</v>
      </c>
      <c r="C94" s="71"/>
      <c r="D94" s="72">
        <v>50</v>
      </c>
      <c r="E94" s="73">
        <f t="shared" si="3"/>
        <v>0</v>
      </c>
    </row>
    <row r="95" spans="1:5" ht="23.45" customHeight="1" x14ac:dyDescent="0.2">
      <c r="A95" s="245" t="s">
        <v>16</v>
      </c>
      <c r="B95" s="250"/>
      <c r="C95" s="250"/>
      <c r="D95" s="251"/>
      <c r="E95" s="57">
        <f>SUM(E88:E94)</f>
        <v>700</v>
      </c>
    </row>
    <row r="96" spans="1:5" ht="19.350000000000001" customHeight="1" x14ac:dyDescent="0.2">
      <c r="A96" s="75"/>
      <c r="B96" s="76"/>
      <c r="C96" s="77"/>
      <c r="D96" s="77"/>
      <c r="E96" s="78"/>
    </row>
    <row r="97" spans="1:9" ht="27" customHeight="1" x14ac:dyDescent="0.35">
      <c r="A97" s="240" t="s">
        <v>72</v>
      </c>
      <c r="B97" s="248"/>
      <c r="C97" s="248"/>
      <c r="D97" s="248"/>
      <c r="E97" s="249"/>
    </row>
    <row r="98" spans="1:9" ht="39.950000000000003" customHeight="1" x14ac:dyDescent="0.2">
      <c r="A98" s="66" t="s">
        <v>0</v>
      </c>
      <c r="B98" s="67" t="s">
        <v>73</v>
      </c>
      <c r="C98" s="68" t="s">
        <v>13</v>
      </c>
      <c r="D98" s="68" t="s">
        <v>19</v>
      </c>
      <c r="E98" s="68" t="s">
        <v>2</v>
      </c>
    </row>
    <row r="99" spans="1:9" ht="18" customHeight="1" x14ac:dyDescent="0.2">
      <c r="A99" s="79">
        <v>1</v>
      </c>
      <c r="B99" s="52"/>
      <c r="C99" s="80" t="s">
        <v>10</v>
      </c>
      <c r="D99" s="54"/>
      <c r="E99" s="55" t="b">
        <f>IF(C99="PS",IF(D99=1,800,IF(D99=2,630,IF(D99=3,530,IF(D99=4,450,IF(D99=5,360,IF(D99=6,270)))))))</f>
        <v>0</v>
      </c>
      <c r="H99" s="81"/>
      <c r="I99" s="82"/>
    </row>
    <row r="100" spans="1:9" ht="18" customHeight="1" x14ac:dyDescent="0.2">
      <c r="A100" s="79">
        <v>2</v>
      </c>
      <c r="B100" s="52"/>
      <c r="C100" s="80" t="s">
        <v>10</v>
      </c>
      <c r="D100" s="54"/>
      <c r="E100" s="55" t="b">
        <f>IF(C100="PS",IF(D100=1,800,IF(D100=2,630,IF(D100=3,530,IF(D100=4,450,IF(D100=5,360,IF(D100=6,270)))))))</f>
        <v>0</v>
      </c>
      <c r="H100" s="81"/>
      <c r="I100" s="82"/>
    </row>
    <row r="101" spans="1:9" ht="18" customHeight="1" x14ac:dyDescent="0.2">
      <c r="A101" s="79">
        <v>3</v>
      </c>
      <c r="B101" s="52" t="s">
        <v>336</v>
      </c>
      <c r="C101" s="80" t="s">
        <v>11</v>
      </c>
      <c r="D101" s="54">
        <v>1</v>
      </c>
      <c r="E101" s="55">
        <f t="shared" ref="E101:E120" si="4">IF(C101="MP",IF(D101=1,200,IF(D101=2,160,IF(D101=3,130,IF(D101=4,110,IF(D101=5,90,IF(D101=6,70)))))))</f>
        <v>200</v>
      </c>
      <c r="H101" s="81"/>
      <c r="I101" s="82"/>
    </row>
    <row r="102" spans="1:9" ht="18" customHeight="1" x14ac:dyDescent="0.2">
      <c r="A102" s="79">
        <v>4</v>
      </c>
      <c r="B102" s="52" t="s">
        <v>335</v>
      </c>
      <c r="C102" s="80" t="s">
        <v>11</v>
      </c>
      <c r="D102" s="54">
        <v>3</v>
      </c>
      <c r="E102" s="55">
        <f t="shared" si="4"/>
        <v>130</v>
      </c>
      <c r="H102" s="81"/>
      <c r="I102" s="82"/>
    </row>
    <row r="103" spans="1:9" ht="18" customHeight="1" x14ac:dyDescent="0.2">
      <c r="A103" s="79">
        <v>5</v>
      </c>
      <c r="B103" s="52" t="s">
        <v>334</v>
      </c>
      <c r="C103" s="80" t="s">
        <v>11</v>
      </c>
      <c r="D103" s="54">
        <v>5</v>
      </c>
      <c r="E103" s="55">
        <f t="shared" si="4"/>
        <v>90</v>
      </c>
      <c r="H103" s="81"/>
      <c r="I103" s="82"/>
    </row>
    <row r="104" spans="1:9" ht="18" customHeight="1" x14ac:dyDescent="0.2">
      <c r="A104" s="79">
        <v>6</v>
      </c>
      <c r="B104" s="52" t="s">
        <v>333</v>
      </c>
      <c r="C104" s="80" t="s">
        <v>11</v>
      </c>
      <c r="D104" s="54">
        <v>6</v>
      </c>
      <c r="E104" s="55">
        <f t="shared" si="4"/>
        <v>70</v>
      </c>
      <c r="H104" s="81"/>
      <c r="I104" s="82"/>
    </row>
    <row r="105" spans="1:9" ht="18" customHeight="1" x14ac:dyDescent="0.2">
      <c r="A105" s="79">
        <v>7</v>
      </c>
      <c r="B105" s="52"/>
      <c r="C105" s="80" t="s">
        <v>11</v>
      </c>
      <c r="D105" s="54"/>
      <c r="E105" s="55" t="b">
        <f t="shared" si="4"/>
        <v>0</v>
      </c>
      <c r="H105" s="81"/>
      <c r="I105" s="82"/>
    </row>
    <row r="106" spans="1:9" ht="18" customHeight="1" x14ac:dyDescent="0.2">
      <c r="A106" s="79">
        <v>8</v>
      </c>
      <c r="B106" s="52" t="s">
        <v>127</v>
      </c>
      <c r="C106" s="80" t="s">
        <v>11</v>
      </c>
      <c r="D106" s="54">
        <v>1</v>
      </c>
      <c r="E106" s="55">
        <f t="shared" si="4"/>
        <v>200</v>
      </c>
      <c r="H106" s="81"/>
      <c r="I106" s="82"/>
    </row>
    <row r="107" spans="1:9" ht="18" customHeight="1" x14ac:dyDescent="0.2">
      <c r="A107" s="79">
        <v>9</v>
      </c>
      <c r="B107" s="52" t="s">
        <v>332</v>
      </c>
      <c r="C107" s="80" t="s">
        <v>11</v>
      </c>
      <c r="D107" s="54">
        <v>3</v>
      </c>
      <c r="E107" s="55">
        <f t="shared" si="4"/>
        <v>130</v>
      </c>
      <c r="H107" s="81"/>
      <c r="I107" s="82"/>
    </row>
    <row r="108" spans="1:9" ht="18" customHeight="1" x14ac:dyDescent="0.2">
      <c r="A108" s="79">
        <v>10</v>
      </c>
      <c r="B108" s="52" t="s">
        <v>331</v>
      </c>
      <c r="C108" s="80" t="s">
        <v>11</v>
      </c>
      <c r="D108" s="54">
        <v>4</v>
      </c>
      <c r="E108" s="55">
        <f t="shared" si="4"/>
        <v>110</v>
      </c>
      <c r="H108" s="81"/>
      <c r="I108" s="82"/>
    </row>
    <row r="109" spans="1:9" ht="18" customHeight="1" x14ac:dyDescent="0.2">
      <c r="A109" s="79">
        <v>11</v>
      </c>
      <c r="B109" s="52" t="s">
        <v>330</v>
      </c>
      <c r="C109" s="80" t="s">
        <v>11</v>
      </c>
      <c r="D109" s="54">
        <v>5</v>
      </c>
      <c r="E109" s="55">
        <f t="shared" si="4"/>
        <v>90</v>
      </c>
      <c r="H109" s="81"/>
      <c r="I109" s="82"/>
    </row>
    <row r="110" spans="1:9" ht="18" customHeight="1" x14ac:dyDescent="0.2">
      <c r="A110" s="79">
        <v>12</v>
      </c>
      <c r="B110" s="52"/>
      <c r="C110" s="80" t="s">
        <v>11</v>
      </c>
      <c r="D110" s="54"/>
      <c r="E110" s="55" t="b">
        <f t="shared" si="4"/>
        <v>0</v>
      </c>
      <c r="H110" s="81"/>
      <c r="I110" s="82"/>
    </row>
    <row r="111" spans="1:9" ht="18" customHeight="1" x14ac:dyDescent="0.2">
      <c r="A111" s="79">
        <v>13</v>
      </c>
      <c r="B111" s="52" t="s">
        <v>329</v>
      </c>
      <c r="C111" s="80" t="s">
        <v>11</v>
      </c>
      <c r="D111" s="54">
        <v>1</v>
      </c>
      <c r="E111" s="55">
        <f t="shared" si="4"/>
        <v>200</v>
      </c>
      <c r="H111" s="81"/>
      <c r="I111" s="82"/>
    </row>
    <row r="112" spans="1:9" ht="18" customHeight="1" x14ac:dyDescent="0.2">
      <c r="A112" s="79">
        <v>14</v>
      </c>
      <c r="B112" s="52" t="s">
        <v>328</v>
      </c>
      <c r="C112" s="80" t="s">
        <v>11</v>
      </c>
      <c r="D112" s="106">
        <v>3</v>
      </c>
      <c r="E112" s="55">
        <f t="shared" si="4"/>
        <v>130</v>
      </c>
      <c r="H112" s="81"/>
      <c r="I112" s="82"/>
    </row>
    <row r="113" spans="1:9" ht="18" customHeight="1" x14ac:dyDescent="0.2">
      <c r="A113" s="79">
        <v>15</v>
      </c>
      <c r="B113" s="52"/>
      <c r="C113" s="80" t="s">
        <v>11</v>
      </c>
      <c r="D113" s="54"/>
      <c r="E113" s="55" t="b">
        <f t="shared" si="4"/>
        <v>0</v>
      </c>
      <c r="H113" s="81"/>
      <c r="I113" s="82"/>
    </row>
    <row r="114" spans="1:9" ht="18" customHeight="1" x14ac:dyDescent="0.2">
      <c r="A114" s="79">
        <v>16</v>
      </c>
      <c r="B114" s="107" t="s">
        <v>327</v>
      </c>
      <c r="C114" s="80" t="s">
        <v>11</v>
      </c>
      <c r="D114" s="54"/>
      <c r="E114" s="55" t="b">
        <f t="shared" si="4"/>
        <v>0</v>
      </c>
      <c r="H114" s="81"/>
      <c r="I114" s="82"/>
    </row>
    <row r="115" spans="1:9" ht="18" customHeight="1" x14ac:dyDescent="0.2">
      <c r="A115" s="79">
        <v>17</v>
      </c>
      <c r="B115" s="107" t="s">
        <v>326</v>
      </c>
      <c r="C115" s="80" t="s">
        <v>11</v>
      </c>
      <c r="D115" s="54"/>
      <c r="E115" s="55" t="b">
        <f t="shared" si="4"/>
        <v>0</v>
      </c>
      <c r="H115" s="81"/>
      <c r="I115" s="82"/>
    </row>
    <row r="116" spans="1:9" ht="18" customHeight="1" x14ac:dyDescent="0.2">
      <c r="A116" s="79">
        <v>18</v>
      </c>
      <c r="B116" s="52" t="s">
        <v>114</v>
      </c>
      <c r="C116" s="80" t="s">
        <v>11</v>
      </c>
      <c r="D116" s="54">
        <v>1</v>
      </c>
      <c r="E116" s="55">
        <f t="shared" si="4"/>
        <v>200</v>
      </c>
      <c r="H116" s="81"/>
      <c r="I116" s="82"/>
    </row>
    <row r="117" spans="1:9" ht="18" customHeight="1" x14ac:dyDescent="0.2">
      <c r="A117" s="79">
        <v>19</v>
      </c>
      <c r="B117" s="52" t="s">
        <v>113</v>
      </c>
      <c r="C117" s="80" t="s">
        <v>11</v>
      </c>
      <c r="D117" s="54">
        <v>2</v>
      </c>
      <c r="E117" s="55">
        <f t="shared" si="4"/>
        <v>160</v>
      </c>
      <c r="H117" s="81"/>
      <c r="I117" s="82"/>
    </row>
    <row r="118" spans="1:9" ht="18" customHeight="1" x14ac:dyDescent="0.2">
      <c r="A118" s="79">
        <v>20</v>
      </c>
      <c r="B118" s="52" t="s">
        <v>112</v>
      </c>
      <c r="C118" s="80" t="s">
        <v>11</v>
      </c>
      <c r="D118" s="54">
        <v>3</v>
      </c>
      <c r="E118" s="55">
        <f t="shared" si="4"/>
        <v>130</v>
      </c>
      <c r="H118" s="81"/>
      <c r="I118" s="82"/>
    </row>
    <row r="119" spans="1:9" ht="18" customHeight="1" x14ac:dyDescent="0.2">
      <c r="A119" s="79">
        <v>21</v>
      </c>
      <c r="B119" s="52" t="s">
        <v>325</v>
      </c>
      <c r="C119" s="80" t="s">
        <v>11</v>
      </c>
      <c r="D119" s="54">
        <v>4</v>
      </c>
      <c r="E119" s="55">
        <f t="shared" si="4"/>
        <v>110</v>
      </c>
      <c r="H119" s="81"/>
      <c r="I119" s="82"/>
    </row>
    <row r="120" spans="1:9" ht="18" customHeight="1" x14ac:dyDescent="0.2">
      <c r="A120" s="79">
        <v>22</v>
      </c>
      <c r="B120" s="52" t="s">
        <v>324</v>
      </c>
      <c r="C120" s="80" t="s">
        <v>11</v>
      </c>
      <c r="D120" s="106">
        <v>6</v>
      </c>
      <c r="E120" s="55">
        <f t="shared" si="4"/>
        <v>70</v>
      </c>
      <c r="H120" s="81"/>
      <c r="I120" s="82"/>
    </row>
    <row r="121" spans="1:9" ht="18" customHeight="1" x14ac:dyDescent="0.2">
      <c r="A121" s="79">
        <v>23</v>
      </c>
      <c r="B121" s="52"/>
      <c r="C121" s="80" t="s">
        <v>12</v>
      </c>
      <c r="D121" s="54"/>
      <c r="E121" s="55" t="b">
        <f t="shared" ref="E121:E135" si="5">IF(C121="PP",IF(D121=1,200,IF(D121=2,160,IF(D121=3,130,IF(D121=4,110,IF(D121=5,90,IF(D121=6,70)))))))</f>
        <v>0</v>
      </c>
      <c r="H121" s="81"/>
    </row>
    <row r="122" spans="1:9" ht="18" customHeight="1" x14ac:dyDescent="0.2">
      <c r="A122" s="79">
        <v>24</v>
      </c>
      <c r="B122" s="52"/>
      <c r="C122" s="80" t="s">
        <v>12</v>
      </c>
      <c r="D122" s="54"/>
      <c r="E122" s="55" t="b">
        <f t="shared" si="5"/>
        <v>0</v>
      </c>
      <c r="H122" s="81"/>
    </row>
    <row r="123" spans="1:9" ht="18" customHeight="1" x14ac:dyDescent="0.2">
      <c r="A123" s="79">
        <v>25</v>
      </c>
      <c r="B123" s="52"/>
      <c r="C123" s="80" t="s">
        <v>12</v>
      </c>
      <c r="D123" s="54"/>
      <c r="E123" s="55" t="b">
        <f t="shared" si="5"/>
        <v>0</v>
      </c>
      <c r="H123" s="81"/>
    </row>
    <row r="124" spans="1:9" ht="18" customHeight="1" x14ac:dyDescent="0.2">
      <c r="A124" s="79">
        <v>26</v>
      </c>
      <c r="B124" s="52"/>
      <c r="C124" s="80" t="s">
        <v>12</v>
      </c>
      <c r="D124" s="54"/>
      <c r="E124" s="55" t="b">
        <f t="shared" si="5"/>
        <v>0</v>
      </c>
      <c r="H124" s="81"/>
    </row>
    <row r="125" spans="1:9" ht="18" customHeight="1" x14ac:dyDescent="0.2">
      <c r="A125" s="79">
        <v>27</v>
      </c>
      <c r="B125" s="52"/>
      <c r="C125" s="80" t="s">
        <v>12</v>
      </c>
      <c r="D125" s="54"/>
      <c r="E125" s="55" t="b">
        <f t="shared" si="5"/>
        <v>0</v>
      </c>
      <c r="H125" s="81"/>
    </row>
    <row r="126" spans="1:9" ht="18" customHeight="1" x14ac:dyDescent="0.2">
      <c r="A126" s="79">
        <v>28</v>
      </c>
      <c r="B126" s="52"/>
      <c r="C126" s="80" t="s">
        <v>12</v>
      </c>
      <c r="D126" s="54"/>
      <c r="E126" s="55" t="b">
        <f t="shared" si="5"/>
        <v>0</v>
      </c>
      <c r="H126" s="81"/>
    </row>
    <row r="127" spans="1:9" ht="18" customHeight="1" x14ac:dyDescent="0.2">
      <c r="A127" s="79">
        <v>29</v>
      </c>
      <c r="B127" s="52"/>
      <c r="C127" s="80" t="s">
        <v>12</v>
      </c>
      <c r="D127" s="54"/>
      <c r="E127" s="55" t="b">
        <f t="shared" si="5"/>
        <v>0</v>
      </c>
      <c r="H127" s="81"/>
    </row>
    <row r="128" spans="1:9" ht="18" customHeight="1" x14ac:dyDescent="0.2">
      <c r="A128" s="79">
        <v>30</v>
      </c>
      <c r="B128" s="52"/>
      <c r="C128" s="80" t="s">
        <v>12</v>
      </c>
      <c r="D128" s="54"/>
      <c r="E128" s="55" t="b">
        <f t="shared" si="5"/>
        <v>0</v>
      </c>
      <c r="H128" s="81"/>
    </row>
    <row r="129" spans="1:8" ht="18" customHeight="1" x14ac:dyDescent="0.2">
      <c r="A129" s="79">
        <v>31</v>
      </c>
      <c r="B129" s="52"/>
      <c r="C129" s="80" t="s">
        <v>12</v>
      </c>
      <c r="D129" s="54"/>
      <c r="E129" s="55" t="b">
        <f t="shared" si="5"/>
        <v>0</v>
      </c>
      <c r="H129" s="81"/>
    </row>
    <row r="130" spans="1:8" ht="18" customHeight="1" x14ac:dyDescent="0.2">
      <c r="A130" s="79">
        <v>32</v>
      </c>
      <c r="B130" s="52"/>
      <c r="C130" s="80" t="s">
        <v>12</v>
      </c>
      <c r="D130" s="54"/>
      <c r="E130" s="55" t="b">
        <f t="shared" si="5"/>
        <v>0</v>
      </c>
      <c r="H130" s="81"/>
    </row>
    <row r="131" spans="1:8" ht="18" customHeight="1" x14ac:dyDescent="0.2">
      <c r="A131" s="79">
        <v>33</v>
      </c>
      <c r="B131" s="52"/>
      <c r="C131" s="80" t="s">
        <v>12</v>
      </c>
      <c r="D131" s="54"/>
      <c r="E131" s="55" t="b">
        <f t="shared" si="5"/>
        <v>0</v>
      </c>
      <c r="H131" s="81"/>
    </row>
    <row r="132" spans="1:8" ht="18" customHeight="1" x14ac:dyDescent="0.2">
      <c r="A132" s="79">
        <v>34</v>
      </c>
      <c r="B132" s="52"/>
      <c r="C132" s="80" t="s">
        <v>12</v>
      </c>
      <c r="D132" s="54"/>
      <c r="E132" s="55" t="b">
        <f t="shared" si="5"/>
        <v>0</v>
      </c>
      <c r="H132" s="81"/>
    </row>
    <row r="133" spans="1:8" ht="18" customHeight="1" x14ac:dyDescent="0.2">
      <c r="A133" s="79">
        <v>35</v>
      </c>
      <c r="B133" s="52"/>
      <c r="C133" s="80" t="s">
        <v>12</v>
      </c>
      <c r="D133" s="54"/>
      <c r="E133" s="55" t="b">
        <f t="shared" si="5"/>
        <v>0</v>
      </c>
      <c r="H133" s="81"/>
    </row>
    <row r="134" spans="1:8" ht="18" customHeight="1" x14ac:dyDescent="0.2">
      <c r="A134" s="79">
        <v>36</v>
      </c>
      <c r="B134" s="52"/>
      <c r="C134" s="80" t="s">
        <v>12</v>
      </c>
      <c r="D134" s="54"/>
      <c r="E134" s="55" t="b">
        <f t="shared" si="5"/>
        <v>0</v>
      </c>
      <c r="H134" s="81"/>
    </row>
    <row r="135" spans="1:8" ht="18" customHeight="1" x14ac:dyDescent="0.2">
      <c r="A135" s="79">
        <v>37</v>
      </c>
      <c r="B135" s="52"/>
      <c r="C135" s="80" t="s">
        <v>12</v>
      </c>
      <c r="D135" s="54"/>
      <c r="E135" s="55" t="b">
        <f t="shared" si="5"/>
        <v>0</v>
      </c>
      <c r="H135" s="81"/>
    </row>
    <row r="136" spans="1:8" ht="18" customHeight="1" x14ac:dyDescent="0.2">
      <c r="A136" s="79">
        <v>38</v>
      </c>
      <c r="B136" s="52"/>
      <c r="C136" s="80" t="s">
        <v>87</v>
      </c>
      <c r="D136" s="54"/>
      <c r="E136" s="55" t="b">
        <f>IF(C136="FR",IF(D136=1,160,IF(D136=2,130,IF(D136=3,100,IF(D136=4,90,IF(D136=5,70,IF(D136=6,60)))))))</f>
        <v>0</v>
      </c>
      <c r="H136" s="81"/>
    </row>
    <row r="137" spans="1:8" ht="18" customHeight="1" x14ac:dyDescent="0.2">
      <c r="A137" s="79">
        <v>39</v>
      </c>
      <c r="B137" s="52"/>
      <c r="C137" s="80" t="s">
        <v>87</v>
      </c>
      <c r="D137" s="54"/>
      <c r="E137" s="55" t="b">
        <f>IF(C137="FR",IF(D137=1,160,IF(D137=2,130,IF(D137=3,100,IF(D137=4,90,IF(D137=5,70,IF(D137=6,60)))))))</f>
        <v>0</v>
      </c>
      <c r="H137" s="81"/>
    </row>
    <row r="138" spans="1:8" ht="18" customHeight="1" x14ac:dyDescent="0.2">
      <c r="A138" s="79">
        <v>40</v>
      </c>
      <c r="B138" s="52"/>
      <c r="C138" s="80" t="s">
        <v>87</v>
      </c>
      <c r="D138" s="54"/>
      <c r="E138" s="55" t="b">
        <f>IF(C138="FR",IF(D138=1,160,IF(D138=2,130,IF(D138=3,100,IF(D138=4,90,IF(D138=5,70,IF(D138=6,60)))))))</f>
        <v>0</v>
      </c>
      <c r="H138" s="81"/>
    </row>
    <row r="139" spans="1:8" ht="18" customHeight="1" x14ac:dyDescent="0.2">
      <c r="A139" s="79">
        <v>41</v>
      </c>
      <c r="B139" s="52"/>
      <c r="C139" s="80" t="s">
        <v>87</v>
      </c>
      <c r="D139" s="54"/>
      <c r="E139" s="55" t="b">
        <f>IF(C139="FR",IF(D139=1,160,IF(D139=2,130,IF(D139=3,100,IF(D139=4,90,IF(D139=5,70,IF(D139=6,60)))))))</f>
        <v>0</v>
      </c>
      <c r="H139" s="81"/>
    </row>
    <row r="140" spans="1:8" ht="18" customHeight="1" x14ac:dyDescent="0.2">
      <c r="A140" s="79">
        <v>42</v>
      </c>
      <c r="B140" s="52"/>
      <c r="C140" s="80" t="s">
        <v>17</v>
      </c>
      <c r="D140" s="54"/>
      <c r="E140" s="55" t="b">
        <f>IF(C140="RS",IF(D140=1,500))</f>
        <v>0</v>
      </c>
      <c r="H140" s="81"/>
    </row>
    <row r="141" spans="1:8" ht="18" customHeight="1" x14ac:dyDescent="0.2">
      <c r="A141" s="79">
        <v>43</v>
      </c>
      <c r="B141" s="52"/>
      <c r="C141" s="80" t="s">
        <v>18</v>
      </c>
      <c r="D141" s="54"/>
      <c r="E141" s="55" t="b">
        <f>IF(C141="RP",IF(D141=1,100))</f>
        <v>0</v>
      </c>
      <c r="H141" s="81"/>
    </row>
    <row r="142" spans="1:8" ht="18" customHeight="1" x14ac:dyDescent="0.2">
      <c r="A142" s="79">
        <v>44</v>
      </c>
      <c r="B142" s="52"/>
      <c r="C142" s="80" t="s">
        <v>59</v>
      </c>
      <c r="D142" s="54"/>
      <c r="E142" s="55" t="b">
        <f>IF(C142="FAI",IF(D142=1,200,IF(D142=2,160,IF(D142=3,130))))</f>
        <v>0</v>
      </c>
      <c r="H142" s="81"/>
    </row>
    <row r="143" spans="1:8" ht="18" customHeight="1" x14ac:dyDescent="0.2">
      <c r="A143" s="79">
        <v>45</v>
      </c>
      <c r="B143" s="52"/>
      <c r="C143" s="80" t="s">
        <v>59</v>
      </c>
      <c r="D143" s="54"/>
      <c r="E143" s="55" t="b">
        <f>IF(C143="FAI",IF(D143=1,200,IF(D143=2,160,IF(D143=3,130))))</f>
        <v>0</v>
      </c>
      <c r="H143" s="81"/>
    </row>
    <row r="144" spans="1:8" ht="18" customHeight="1" x14ac:dyDescent="0.2">
      <c r="A144" s="79">
        <v>46</v>
      </c>
      <c r="B144" s="52"/>
      <c r="C144" s="80" t="s">
        <v>59</v>
      </c>
      <c r="D144" s="54"/>
      <c r="E144" s="55" t="b">
        <f>IF(C144="FAI",IF(D144=1,200,IF(D144=2,160,IF(D144=3,130))))</f>
        <v>0</v>
      </c>
      <c r="H144" s="81"/>
    </row>
    <row r="145" spans="1:9" ht="18" customHeight="1" x14ac:dyDescent="0.2">
      <c r="A145" s="79">
        <v>47</v>
      </c>
      <c r="B145" s="52"/>
      <c r="C145" s="80" t="s">
        <v>60</v>
      </c>
      <c r="D145" s="54"/>
      <c r="E145" s="55" t="b">
        <f>IF(C145="PL",IF(D145=1,110,IF(D145=2,90,IF(D145=3,70))))</f>
        <v>0</v>
      </c>
      <c r="H145" s="81"/>
    </row>
    <row r="146" spans="1:9" ht="18" customHeight="1" x14ac:dyDescent="0.2">
      <c r="A146" s="79">
        <v>48</v>
      </c>
      <c r="B146" s="52"/>
      <c r="C146" s="80" t="s">
        <v>60</v>
      </c>
      <c r="D146" s="54"/>
      <c r="E146" s="55" t="b">
        <f>IF(C146="PL",IF(D146=1,110,IF(D146=2,90,IF(D146=3,70))))</f>
        <v>0</v>
      </c>
      <c r="H146" s="81"/>
    </row>
    <row r="147" spans="1:9" ht="18" customHeight="1" x14ac:dyDescent="0.2">
      <c r="A147" s="79">
        <v>49</v>
      </c>
      <c r="B147" s="52"/>
      <c r="C147" s="80" t="s">
        <v>60</v>
      </c>
      <c r="D147" s="54"/>
      <c r="E147" s="55" t="b">
        <f>IF(C147="PL",IF(D147=1,110,IF(D147=2,90,IF(D147=3,70))))</f>
        <v>0</v>
      </c>
      <c r="H147" s="81"/>
    </row>
    <row r="148" spans="1:9" ht="18" customHeight="1" x14ac:dyDescent="0.2">
      <c r="A148" s="79">
        <v>50</v>
      </c>
      <c r="B148" s="52"/>
      <c r="C148" s="80" t="s">
        <v>60</v>
      </c>
      <c r="D148" s="54"/>
      <c r="E148" s="55" t="b">
        <f>IF(C148="PL",IF(D148=1,110,IF(D148=2,90,IF(D148=3,70))))</f>
        <v>0</v>
      </c>
      <c r="H148" s="81"/>
    </row>
    <row r="149" spans="1:9" ht="24.6" customHeight="1" x14ac:dyDescent="0.2">
      <c r="A149" s="245" t="s">
        <v>15</v>
      </c>
      <c r="B149" s="246"/>
      <c r="C149" s="246"/>
      <c r="D149" s="247"/>
      <c r="E149" s="57">
        <f>SUM(E99:E148)</f>
        <v>2020</v>
      </c>
      <c r="H149" s="81"/>
    </row>
    <row r="150" spans="1:9" ht="17.45" customHeight="1" x14ac:dyDescent="0.2">
      <c r="A150" s="75"/>
      <c r="B150" s="76"/>
      <c r="C150" s="77"/>
      <c r="D150" s="77"/>
      <c r="E150" s="83"/>
      <c r="H150" s="81"/>
      <c r="I150" s="82"/>
    </row>
    <row r="151" spans="1:9" ht="27.6" customHeight="1" x14ac:dyDescent="0.35">
      <c r="A151" s="243" t="s">
        <v>7</v>
      </c>
      <c r="B151" s="244"/>
      <c r="C151" s="244"/>
      <c r="D151" s="244"/>
      <c r="E151" s="244"/>
      <c r="H151" s="81"/>
      <c r="I151" s="82"/>
    </row>
    <row r="152" spans="1:9" ht="54" customHeight="1" x14ac:dyDescent="0.2">
      <c r="A152" s="66" t="s">
        <v>0</v>
      </c>
      <c r="B152" s="67" t="s">
        <v>74</v>
      </c>
      <c r="C152" s="68" t="s">
        <v>56</v>
      </c>
      <c r="D152" s="68" t="s">
        <v>3</v>
      </c>
      <c r="E152" s="68" t="s">
        <v>2</v>
      </c>
      <c r="H152" s="81"/>
      <c r="I152" s="82"/>
    </row>
    <row r="153" spans="1:9" ht="30.6" customHeight="1" x14ac:dyDescent="0.2">
      <c r="A153" s="79">
        <v>1</v>
      </c>
      <c r="B153" s="84" t="s">
        <v>88</v>
      </c>
      <c r="C153" s="58"/>
      <c r="D153" s="85" t="s">
        <v>11</v>
      </c>
      <c r="E153" s="60" t="b">
        <f>IF(D153="MP",IF(C153=1,1500))</f>
        <v>0</v>
      </c>
    </row>
    <row r="154" spans="1:9" ht="20.100000000000001" customHeight="1" x14ac:dyDescent="0.2">
      <c r="A154" s="79">
        <v>2</v>
      </c>
      <c r="B154" s="84" t="s">
        <v>8</v>
      </c>
      <c r="C154" s="58"/>
      <c r="D154" s="85" t="s">
        <v>11</v>
      </c>
      <c r="E154" s="60" t="b">
        <f>IF(D154="MP",IF(C154=1,800))</f>
        <v>0</v>
      </c>
    </row>
    <row r="155" spans="1:9" ht="20.100000000000001" customHeight="1" x14ac:dyDescent="0.2">
      <c r="A155" s="79">
        <v>3</v>
      </c>
      <c r="B155" s="84" t="s">
        <v>9</v>
      </c>
      <c r="C155" s="58"/>
      <c r="D155" s="85" t="s">
        <v>11</v>
      </c>
      <c r="E155" s="60" t="b">
        <f>IF(D155="MP",IF(C155=1,800))</f>
        <v>0</v>
      </c>
    </row>
    <row r="156" spans="1:9" ht="20.100000000000001" customHeight="1" x14ac:dyDescent="0.2">
      <c r="A156" s="79">
        <v>4</v>
      </c>
      <c r="B156" s="84" t="s">
        <v>89</v>
      </c>
      <c r="C156" s="58"/>
      <c r="D156" s="85" t="s">
        <v>11</v>
      </c>
      <c r="E156" s="60" t="b">
        <f>IF(D156="MP",IF(C156=1,800))</f>
        <v>0</v>
      </c>
    </row>
    <row r="157" spans="1:9" ht="20.100000000000001" customHeight="1" x14ac:dyDescent="0.2">
      <c r="A157" s="79">
        <v>5</v>
      </c>
      <c r="B157" s="84" t="s">
        <v>90</v>
      </c>
      <c r="C157" s="58"/>
      <c r="D157" s="85" t="s">
        <v>11</v>
      </c>
      <c r="E157" s="60" t="b">
        <f>IF(D157="MP",IF(C157=1,800))</f>
        <v>0</v>
      </c>
    </row>
    <row r="158" spans="1:9" ht="20.100000000000001" customHeight="1" x14ac:dyDescent="0.2">
      <c r="A158" s="79">
        <v>6</v>
      </c>
      <c r="B158" s="52" t="s">
        <v>63</v>
      </c>
      <c r="C158" s="61"/>
      <c r="D158" s="85">
        <v>500</v>
      </c>
      <c r="E158" s="60">
        <f>PRODUCT(C158*D158)</f>
        <v>0</v>
      </c>
    </row>
    <row r="159" spans="1:9" ht="20.100000000000001" customHeight="1" x14ac:dyDescent="0.2">
      <c r="A159" s="79">
        <v>7</v>
      </c>
      <c r="B159" s="52" t="s">
        <v>64</v>
      </c>
      <c r="C159" s="61"/>
      <c r="D159" s="85">
        <v>200</v>
      </c>
      <c r="E159" s="60">
        <f>PRODUCT(C159*D159)</f>
        <v>0</v>
      </c>
    </row>
    <row r="160" spans="1:9" ht="30.6" customHeight="1" x14ac:dyDescent="0.2">
      <c r="A160" s="79">
        <v>8</v>
      </c>
      <c r="B160" s="52" t="s">
        <v>107</v>
      </c>
      <c r="C160" s="61"/>
      <c r="D160" s="85">
        <v>200</v>
      </c>
      <c r="E160" s="60">
        <f>PRODUCT(C160*D160)</f>
        <v>0</v>
      </c>
    </row>
    <row r="161" spans="1:7" ht="20.100000000000001" customHeight="1" x14ac:dyDescent="0.2">
      <c r="A161" s="79">
        <v>9</v>
      </c>
      <c r="B161" s="52" t="s">
        <v>5</v>
      </c>
      <c r="C161" s="61"/>
      <c r="D161" s="85">
        <v>200</v>
      </c>
      <c r="E161" s="60">
        <f>PRODUCT(C161*D161)</f>
        <v>0</v>
      </c>
    </row>
    <row r="162" spans="1:7" ht="20.100000000000001" customHeight="1" x14ac:dyDescent="0.2">
      <c r="A162" s="79">
        <v>10</v>
      </c>
      <c r="B162" s="52" t="s">
        <v>41</v>
      </c>
      <c r="C162" s="61"/>
      <c r="D162" s="85">
        <v>200</v>
      </c>
      <c r="E162" s="60">
        <f>PRODUCT(C162*D162)</f>
        <v>0</v>
      </c>
    </row>
    <row r="163" spans="1:7" ht="26.45" customHeight="1" x14ac:dyDescent="0.2">
      <c r="A163" s="245" t="s">
        <v>33</v>
      </c>
      <c r="B163" s="246"/>
      <c r="C163" s="246"/>
      <c r="D163" s="247"/>
      <c r="E163" s="62">
        <f>SUM(E153:E162)</f>
        <v>0</v>
      </c>
    </row>
    <row r="164" spans="1:7" ht="14.45" customHeight="1" x14ac:dyDescent="0.2"/>
    <row r="165" spans="1:7" ht="25.7" customHeight="1" x14ac:dyDescent="0.35">
      <c r="A165" s="240" t="s">
        <v>29</v>
      </c>
      <c r="B165" s="248"/>
      <c r="C165" s="248"/>
      <c r="D165" s="248"/>
      <c r="E165" s="249"/>
    </row>
    <row r="166" spans="1:7" ht="36" customHeight="1" x14ac:dyDescent="0.2">
      <c r="A166" s="66" t="s">
        <v>0</v>
      </c>
      <c r="B166" s="86" t="s">
        <v>30</v>
      </c>
      <c r="C166" s="69" t="s">
        <v>31</v>
      </c>
      <c r="D166" s="68" t="s">
        <v>91</v>
      </c>
      <c r="E166" s="68" t="s">
        <v>2</v>
      </c>
    </row>
    <row r="167" spans="1:7" ht="34.35" customHeight="1" x14ac:dyDescent="0.2">
      <c r="A167" s="79">
        <v>1</v>
      </c>
      <c r="B167" s="84" t="s">
        <v>92</v>
      </c>
      <c r="C167" s="54">
        <v>31</v>
      </c>
      <c r="D167" s="80">
        <v>20</v>
      </c>
      <c r="E167" s="60">
        <f>PRODUCT(C167*D167)</f>
        <v>620</v>
      </c>
    </row>
    <row r="168" spans="1:7" ht="23.45" customHeight="1" x14ac:dyDescent="0.2">
      <c r="A168" s="245" t="s">
        <v>34</v>
      </c>
      <c r="B168" s="246"/>
      <c r="C168" s="246"/>
      <c r="D168" s="247"/>
      <c r="E168" s="62">
        <f>SUM(E167:E167)</f>
        <v>620</v>
      </c>
    </row>
    <row r="169" spans="1:7" ht="23.45" customHeight="1" x14ac:dyDescent="0.2">
      <c r="A169" s="102">
        <v>2</v>
      </c>
      <c r="B169" s="235" t="s">
        <v>93</v>
      </c>
      <c r="C169" s="235"/>
      <c r="D169" s="235"/>
      <c r="E169" s="236"/>
    </row>
    <row r="170" spans="1:7" ht="27.6" customHeight="1" x14ac:dyDescent="0.2">
      <c r="A170" s="103">
        <v>3</v>
      </c>
      <c r="B170" s="235" t="s">
        <v>94</v>
      </c>
      <c r="C170" s="235"/>
      <c r="D170" s="235"/>
      <c r="E170" s="236"/>
      <c r="G170" s="46" t="s">
        <v>32</v>
      </c>
    </row>
    <row r="171" spans="1:7" ht="19.350000000000001" customHeight="1" x14ac:dyDescent="0.2"/>
    <row r="172" spans="1:7" ht="33.6" customHeight="1" x14ac:dyDescent="0.2">
      <c r="A172" s="237" t="s">
        <v>58</v>
      </c>
      <c r="B172" s="238"/>
      <c r="C172" s="238"/>
      <c r="D172" s="239"/>
      <c r="E172" s="111">
        <f>SUM(E71+E82+E95+E149+E163+E168)</f>
        <v>18780</v>
      </c>
    </row>
    <row r="173" spans="1:7" ht="20.100000000000001" customHeight="1" x14ac:dyDescent="0.2"/>
    <row r="174" spans="1:7" ht="15" x14ac:dyDescent="0.2">
      <c r="C174" s="87" t="s">
        <v>57</v>
      </c>
    </row>
  </sheetData>
  <sheetProtection password="E8CE" sheet="1"/>
  <mergeCells count="19">
    <mergeCell ref="A8:E9"/>
    <mergeCell ref="C1:E6"/>
    <mergeCell ref="A11:E11"/>
    <mergeCell ref="A84:E84"/>
    <mergeCell ref="A13:E13"/>
    <mergeCell ref="A71:D71"/>
    <mergeCell ref="A73:E73"/>
    <mergeCell ref="A82:D82"/>
    <mergeCell ref="A172:D172"/>
    <mergeCell ref="A86:E86"/>
    <mergeCell ref="A151:E151"/>
    <mergeCell ref="A163:D163"/>
    <mergeCell ref="A97:E97"/>
    <mergeCell ref="A95:D95"/>
    <mergeCell ref="A149:D149"/>
    <mergeCell ref="A165:E165"/>
    <mergeCell ref="A168:D168"/>
    <mergeCell ref="B170:E170"/>
    <mergeCell ref="B169:E169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974F6-4D66-4E03-8A6B-9E73F7DCCF1F}">
  <dimension ref="A1:I166"/>
  <sheetViews>
    <sheetView workbookViewId="0">
      <selection activeCell="A11" sqref="A11:E11"/>
    </sheetView>
  </sheetViews>
  <sheetFormatPr defaultColWidth="8.85546875" defaultRowHeight="12.75" x14ac:dyDescent="0.2"/>
  <cols>
    <col min="1" max="1" width="6.85546875" customWidth="1"/>
    <col min="2" max="2" width="75.28515625" customWidth="1"/>
    <col min="3" max="3" width="18.5703125" customWidth="1"/>
    <col min="4" max="4" width="14.7109375" customWidth="1"/>
    <col min="5" max="5" width="20.140625" customWidth="1"/>
  </cols>
  <sheetData>
    <row r="1" spans="1:5" ht="13.15" customHeight="1" x14ac:dyDescent="0.2">
      <c r="C1" s="197" t="s">
        <v>385</v>
      </c>
      <c r="D1" s="198"/>
      <c r="E1" s="199"/>
    </row>
    <row r="2" spans="1:5" ht="13.15" customHeight="1" x14ac:dyDescent="0.2">
      <c r="C2" s="200"/>
      <c r="D2" s="201"/>
      <c r="E2" s="202"/>
    </row>
    <row r="3" spans="1:5" ht="13.15" customHeight="1" x14ac:dyDescent="0.2">
      <c r="C3" s="200"/>
      <c r="D3" s="201"/>
      <c r="E3" s="202"/>
    </row>
    <row r="4" spans="1:5" ht="13.15" customHeight="1" x14ac:dyDescent="0.2">
      <c r="C4" s="200"/>
      <c r="D4" s="201"/>
      <c r="E4" s="202"/>
    </row>
    <row r="5" spans="1:5" ht="13.15" customHeight="1" x14ac:dyDescent="0.2">
      <c r="C5" s="200"/>
      <c r="D5" s="201"/>
      <c r="E5" s="202"/>
    </row>
    <row r="6" spans="1:5" ht="13.15" customHeight="1" x14ac:dyDescent="0.2">
      <c r="C6" s="203"/>
      <c r="D6" s="204"/>
      <c r="E6" s="205"/>
    </row>
    <row r="8" spans="1:5" x14ac:dyDescent="0.2">
      <c r="A8" s="196" t="s">
        <v>138</v>
      </c>
      <c r="B8" s="196"/>
      <c r="C8" s="196"/>
      <c r="D8" s="196"/>
      <c r="E8" s="196"/>
    </row>
    <row r="9" spans="1:5" ht="15.6" customHeight="1" x14ac:dyDescent="0.2">
      <c r="A9" s="196"/>
      <c r="B9" s="196"/>
      <c r="C9" s="196"/>
      <c r="D9" s="196"/>
      <c r="E9" s="196"/>
    </row>
    <row r="10" spans="1:5" ht="15.6" customHeight="1" x14ac:dyDescent="0.2">
      <c r="A10" s="5"/>
      <c r="B10" s="5"/>
      <c r="C10" s="5"/>
      <c r="D10" s="5"/>
      <c r="E10" s="5"/>
    </row>
    <row r="11" spans="1:5" ht="33.6" customHeight="1" x14ac:dyDescent="0.2">
      <c r="A11" s="206" t="s">
        <v>36</v>
      </c>
      <c r="B11" s="207"/>
      <c r="C11" s="207"/>
      <c r="D11" s="207"/>
      <c r="E11" s="207"/>
    </row>
    <row r="12" spans="1:5" ht="19.899999999999999" customHeight="1" x14ac:dyDescent="0.2">
      <c r="A12" s="5"/>
      <c r="B12" s="5"/>
      <c r="C12" s="5"/>
      <c r="D12" s="5"/>
      <c r="E12" s="5"/>
    </row>
    <row r="13" spans="1:5" ht="25.9" customHeight="1" x14ac:dyDescent="0.35">
      <c r="A13" s="210" t="s">
        <v>23</v>
      </c>
      <c r="B13" s="211"/>
      <c r="C13" s="211"/>
      <c r="D13" s="211"/>
      <c r="E13" s="212"/>
    </row>
    <row r="14" spans="1:5" ht="36.6" customHeight="1" x14ac:dyDescent="0.2">
      <c r="A14" s="6" t="s">
        <v>0</v>
      </c>
      <c r="B14" s="7" t="s">
        <v>68</v>
      </c>
      <c r="C14" s="8" t="s">
        <v>13</v>
      </c>
      <c r="D14" s="8" t="s">
        <v>35</v>
      </c>
      <c r="E14" s="8" t="s">
        <v>2</v>
      </c>
    </row>
    <row r="15" spans="1:5" ht="18" customHeight="1" x14ac:dyDescent="0.2">
      <c r="A15" s="9">
        <v>1</v>
      </c>
      <c r="B15" s="1"/>
      <c r="C15" s="10" t="s">
        <v>24</v>
      </c>
      <c r="D15" s="2"/>
      <c r="E15" s="33" t="b">
        <f>IF(C15="M",IF(D15=1,1500,IF(D15=2,1170,IF(D15=3,1000,IF(D15=4,830,IF(D15=5,670,IF(D15=6,500)))))))</f>
        <v>0</v>
      </c>
    </row>
    <row r="16" spans="1:5" ht="18" customHeight="1" x14ac:dyDescent="0.2">
      <c r="A16" s="9">
        <v>2</v>
      </c>
      <c r="B16" s="1"/>
      <c r="C16" s="10" t="s">
        <v>24</v>
      </c>
      <c r="D16" s="2"/>
      <c r="E16" s="33" t="b">
        <f>IF(C16="M",IF(D16=1,1500,IF(D16=2,1170,IF(D16=3,1000,IF(D16=4,830,IF(D16=5,670,IF(D16=6,500)))))))</f>
        <v>0</v>
      </c>
    </row>
    <row r="17" spans="1:5" ht="18" customHeight="1" x14ac:dyDescent="0.2">
      <c r="A17" s="9">
        <v>3</v>
      </c>
      <c r="B17" s="1"/>
      <c r="C17" s="10" t="s">
        <v>24</v>
      </c>
      <c r="D17" s="2"/>
      <c r="E17" s="33" t="b">
        <f>IF(C17="M",IF(D17=1,1500,IF(D17=2,1170,IF(D17=3,1000,IF(D17=4,830,IF(D17=5,670,IF(D17=6,500)))))))</f>
        <v>0</v>
      </c>
    </row>
    <row r="18" spans="1:5" ht="18" customHeight="1" x14ac:dyDescent="0.2">
      <c r="A18" s="9">
        <v>4</v>
      </c>
      <c r="B18" s="1"/>
      <c r="C18" s="10" t="s">
        <v>24</v>
      </c>
      <c r="D18" s="2"/>
      <c r="E18" s="33" t="b">
        <f>IF(C18="M",IF(D18=1,1500,IF(D18=2,1170,IF(D18=3,1000,IF(D18=4,830,IF(D18=5,670,IF(D18=6,500)))))))</f>
        <v>0</v>
      </c>
    </row>
    <row r="19" spans="1:5" ht="18" customHeight="1" x14ac:dyDescent="0.2">
      <c r="A19" s="9">
        <v>5</v>
      </c>
      <c r="B19" s="1"/>
      <c r="C19" s="10" t="s">
        <v>40</v>
      </c>
      <c r="D19" s="2"/>
      <c r="E19" s="33">
        <f>IF(C19="Md",IF(D19=1,500,IF(D19=2,390,IF(D19=3,333,))))</f>
        <v>0</v>
      </c>
    </row>
    <row r="20" spans="1:5" ht="18" customHeight="1" x14ac:dyDescent="0.2">
      <c r="A20" s="9">
        <v>6</v>
      </c>
      <c r="B20" s="1"/>
      <c r="C20" s="10" t="s">
        <v>40</v>
      </c>
      <c r="D20" s="2"/>
      <c r="E20" s="33">
        <f>IF(C20="Md",IF(D20=1,500,IF(D20=2,390,IF(D20=3,333,))))</f>
        <v>0</v>
      </c>
    </row>
    <row r="21" spans="1:5" ht="18" customHeight="1" x14ac:dyDescent="0.2">
      <c r="A21" s="40">
        <v>7</v>
      </c>
      <c r="B21" s="1"/>
      <c r="C21" s="10" t="s">
        <v>40</v>
      </c>
      <c r="D21" s="2"/>
      <c r="E21" s="33">
        <f>IF(C21="Md",IF(D21=1,500,IF(D21=2,390,IF(D21=3,333,))))</f>
        <v>0</v>
      </c>
    </row>
    <row r="22" spans="1:5" ht="18" customHeight="1" x14ac:dyDescent="0.2">
      <c r="A22" s="9">
        <v>8</v>
      </c>
      <c r="B22" s="1"/>
      <c r="C22" s="10" t="s">
        <v>40</v>
      </c>
      <c r="D22" s="2"/>
      <c r="E22" s="33">
        <f>IF(C22="Md",IF(D22=1,500,IF(D22=2,390,IF(D22=3,333,))))</f>
        <v>0</v>
      </c>
    </row>
    <row r="23" spans="1:5" ht="18" customHeight="1" x14ac:dyDescent="0.2">
      <c r="A23" s="40">
        <v>9</v>
      </c>
      <c r="B23" s="1"/>
      <c r="C23" s="10" t="s">
        <v>40</v>
      </c>
      <c r="D23" s="2"/>
      <c r="E23" s="33">
        <f>IF(C23="Md",IF(D23=1,500,IF(D23=2,390,IF(D23=3,333,))))</f>
        <v>0</v>
      </c>
    </row>
    <row r="24" spans="1:5" ht="18" customHeight="1" x14ac:dyDescent="0.2">
      <c r="A24" s="9">
        <v>10</v>
      </c>
      <c r="B24" s="1" t="s">
        <v>384</v>
      </c>
      <c r="C24" s="10" t="s">
        <v>11</v>
      </c>
      <c r="D24" s="2">
        <v>6</v>
      </c>
      <c r="E24" s="33">
        <f t="shared" ref="E24:E43" si="0">IF(C24="MP",IF(D24=1,300,IF(D24=2,230,IF(D24=3,200,IF(D24=4,170,IF(D24=5,135,IF(D24=6,100)))))))</f>
        <v>100</v>
      </c>
    </row>
    <row r="25" spans="1:5" ht="18" customHeight="1" x14ac:dyDescent="0.2">
      <c r="A25" s="40">
        <v>11</v>
      </c>
      <c r="B25" s="1" t="s">
        <v>383</v>
      </c>
      <c r="C25" s="10" t="s">
        <v>11</v>
      </c>
      <c r="D25" s="2">
        <v>2</v>
      </c>
      <c r="E25" s="33">
        <f t="shared" si="0"/>
        <v>230</v>
      </c>
    </row>
    <row r="26" spans="1:5" ht="18" customHeight="1" x14ac:dyDescent="0.2">
      <c r="A26" s="9">
        <v>12</v>
      </c>
      <c r="B26" s="1" t="s">
        <v>382</v>
      </c>
      <c r="C26" s="10" t="s">
        <v>11</v>
      </c>
      <c r="D26" s="156">
        <v>6</v>
      </c>
      <c r="E26" s="33">
        <f t="shared" si="0"/>
        <v>100</v>
      </c>
    </row>
    <row r="27" spans="1:5" ht="18" customHeight="1" x14ac:dyDescent="0.2">
      <c r="A27" s="40">
        <v>13</v>
      </c>
      <c r="B27" s="1" t="s">
        <v>381</v>
      </c>
      <c r="C27" s="10" t="s">
        <v>11</v>
      </c>
      <c r="D27" s="2">
        <v>4</v>
      </c>
      <c r="E27" s="33">
        <f t="shared" si="0"/>
        <v>170</v>
      </c>
    </row>
    <row r="28" spans="1:5" ht="18" customHeight="1" x14ac:dyDescent="0.2">
      <c r="A28" s="9">
        <v>14</v>
      </c>
      <c r="B28" s="1"/>
      <c r="C28" s="10" t="s">
        <v>11</v>
      </c>
      <c r="D28" s="2"/>
      <c r="E28" s="33" t="b">
        <f t="shared" si="0"/>
        <v>0</v>
      </c>
    </row>
    <row r="29" spans="1:5" ht="18" customHeight="1" x14ac:dyDescent="0.2">
      <c r="A29" s="40">
        <v>15</v>
      </c>
      <c r="B29" s="1"/>
      <c r="C29" s="10" t="s">
        <v>11</v>
      </c>
      <c r="D29" s="2"/>
      <c r="E29" s="33" t="b">
        <f t="shared" si="0"/>
        <v>0</v>
      </c>
    </row>
    <row r="30" spans="1:5" ht="18" customHeight="1" x14ac:dyDescent="0.2">
      <c r="A30" s="9">
        <v>16</v>
      </c>
      <c r="B30" s="1"/>
      <c r="C30" s="10" t="s">
        <v>11</v>
      </c>
      <c r="D30" s="2"/>
      <c r="E30" s="33" t="b">
        <f t="shared" si="0"/>
        <v>0</v>
      </c>
    </row>
    <row r="31" spans="1:5" ht="18" customHeight="1" x14ac:dyDescent="0.2">
      <c r="A31" s="40">
        <v>17</v>
      </c>
      <c r="B31" s="1"/>
      <c r="C31" s="10" t="s">
        <v>11</v>
      </c>
      <c r="D31" s="2"/>
      <c r="E31" s="33" t="b">
        <f t="shared" si="0"/>
        <v>0</v>
      </c>
    </row>
    <row r="32" spans="1:5" ht="18" customHeight="1" x14ac:dyDescent="0.2">
      <c r="A32" s="9">
        <v>18</v>
      </c>
      <c r="B32" s="1"/>
      <c r="C32" s="10" t="s">
        <v>11</v>
      </c>
      <c r="D32" s="2"/>
      <c r="E32" s="33" t="b">
        <f t="shared" si="0"/>
        <v>0</v>
      </c>
    </row>
    <row r="33" spans="1:5" ht="18" customHeight="1" x14ac:dyDescent="0.2">
      <c r="A33" s="40">
        <v>19</v>
      </c>
      <c r="B33" s="1"/>
      <c r="C33" s="10" t="s">
        <v>11</v>
      </c>
      <c r="D33" s="2"/>
      <c r="E33" s="33" t="b">
        <f t="shared" si="0"/>
        <v>0</v>
      </c>
    </row>
    <row r="34" spans="1:5" ht="18" customHeight="1" x14ac:dyDescent="0.2">
      <c r="A34" s="9">
        <v>20</v>
      </c>
      <c r="B34" s="1"/>
      <c r="C34" s="10" t="s">
        <v>11</v>
      </c>
      <c r="D34" s="2"/>
      <c r="E34" s="33" t="b">
        <f t="shared" si="0"/>
        <v>0</v>
      </c>
    </row>
    <row r="35" spans="1:5" ht="18" customHeight="1" x14ac:dyDescent="0.2">
      <c r="A35" s="40">
        <v>21</v>
      </c>
      <c r="B35" s="1"/>
      <c r="C35" s="10" t="s">
        <v>11</v>
      </c>
      <c r="D35" s="2"/>
      <c r="E35" s="33" t="b">
        <f t="shared" si="0"/>
        <v>0</v>
      </c>
    </row>
    <row r="36" spans="1:5" ht="18" customHeight="1" x14ac:dyDescent="0.2">
      <c r="A36" s="9">
        <v>22</v>
      </c>
      <c r="B36" s="1"/>
      <c r="C36" s="10" t="s">
        <v>11</v>
      </c>
      <c r="D36" s="2"/>
      <c r="E36" s="33" t="b">
        <f t="shared" si="0"/>
        <v>0</v>
      </c>
    </row>
    <row r="37" spans="1:5" ht="18" customHeight="1" x14ac:dyDescent="0.2">
      <c r="A37" s="40">
        <v>23</v>
      </c>
      <c r="B37" s="1"/>
      <c r="C37" s="10" t="s">
        <v>11</v>
      </c>
      <c r="D37" s="2"/>
      <c r="E37" s="33" t="b">
        <f t="shared" si="0"/>
        <v>0</v>
      </c>
    </row>
    <row r="38" spans="1:5" ht="18" customHeight="1" x14ac:dyDescent="0.2">
      <c r="A38" s="9">
        <v>24</v>
      </c>
      <c r="B38" s="1"/>
      <c r="C38" s="10" t="s">
        <v>11</v>
      </c>
      <c r="D38" s="2"/>
      <c r="E38" s="33" t="b">
        <f t="shared" si="0"/>
        <v>0</v>
      </c>
    </row>
    <row r="39" spans="1:5" ht="18" customHeight="1" x14ac:dyDescent="0.2">
      <c r="A39" s="40">
        <v>25</v>
      </c>
      <c r="B39" s="1"/>
      <c r="C39" s="10" t="s">
        <v>11</v>
      </c>
      <c r="D39" s="2"/>
      <c r="E39" s="33" t="b">
        <f t="shared" si="0"/>
        <v>0</v>
      </c>
    </row>
    <row r="40" spans="1:5" ht="18" customHeight="1" x14ac:dyDescent="0.2">
      <c r="A40" s="9">
        <v>26</v>
      </c>
      <c r="B40" s="1"/>
      <c r="C40" s="10" t="s">
        <v>11</v>
      </c>
      <c r="D40" s="2"/>
      <c r="E40" s="33" t="b">
        <f t="shared" si="0"/>
        <v>0</v>
      </c>
    </row>
    <row r="41" spans="1:5" ht="18" customHeight="1" x14ac:dyDescent="0.2">
      <c r="A41" s="40">
        <v>27</v>
      </c>
      <c r="B41" s="1"/>
      <c r="C41" s="10" t="s">
        <v>11</v>
      </c>
      <c r="D41" s="2"/>
      <c r="E41" s="33" t="b">
        <f t="shared" si="0"/>
        <v>0</v>
      </c>
    </row>
    <row r="42" spans="1:5" ht="18" customHeight="1" x14ac:dyDescent="0.2">
      <c r="A42" s="9">
        <v>28</v>
      </c>
      <c r="B42" s="1"/>
      <c r="C42" s="10" t="s">
        <v>11</v>
      </c>
      <c r="D42" s="2"/>
      <c r="E42" s="33" t="b">
        <f t="shared" si="0"/>
        <v>0</v>
      </c>
    </row>
    <row r="43" spans="1:5" ht="18" customHeight="1" x14ac:dyDescent="0.2">
      <c r="A43" s="40">
        <v>29</v>
      </c>
      <c r="B43" s="1"/>
      <c r="C43" s="10" t="s">
        <v>11</v>
      </c>
      <c r="D43" s="2"/>
      <c r="E43" s="33" t="b">
        <f t="shared" si="0"/>
        <v>0</v>
      </c>
    </row>
    <row r="44" spans="1:5" ht="18" customHeight="1" x14ac:dyDescent="0.2">
      <c r="A44" s="9">
        <v>30</v>
      </c>
      <c r="B44" s="1" t="s">
        <v>380</v>
      </c>
      <c r="C44" s="10" t="s">
        <v>12</v>
      </c>
      <c r="D44" s="2">
        <v>6</v>
      </c>
      <c r="E44" s="33">
        <f t="shared" ref="E44:E58" si="1">IF(C44="PP",IF(D44=1,300,IF(D44=2,230,IF(D44=3,200,IF(D44=4,170,IF(D44=5,135,IF(D44=6,100)))))))</f>
        <v>100</v>
      </c>
    </row>
    <row r="45" spans="1:5" ht="18" customHeight="1" x14ac:dyDescent="0.2">
      <c r="A45" s="40">
        <v>31</v>
      </c>
      <c r="B45" s="1" t="s">
        <v>379</v>
      </c>
      <c r="C45" s="10" t="s">
        <v>12</v>
      </c>
      <c r="D45" s="2">
        <v>4</v>
      </c>
      <c r="E45" s="33">
        <f t="shared" si="1"/>
        <v>170</v>
      </c>
    </row>
    <row r="46" spans="1:5" ht="18" customHeight="1" x14ac:dyDescent="0.2">
      <c r="A46" s="9">
        <v>32</v>
      </c>
      <c r="B46" s="1" t="s">
        <v>378</v>
      </c>
      <c r="C46" s="10" t="s">
        <v>12</v>
      </c>
      <c r="D46" s="2">
        <v>1</v>
      </c>
      <c r="E46" s="33">
        <f t="shared" si="1"/>
        <v>300</v>
      </c>
    </row>
    <row r="47" spans="1:5" ht="18" customHeight="1" x14ac:dyDescent="0.2">
      <c r="A47" s="40">
        <v>33</v>
      </c>
      <c r="B47" s="1" t="s">
        <v>377</v>
      </c>
      <c r="C47" s="10" t="s">
        <v>12</v>
      </c>
      <c r="D47" s="2">
        <v>5</v>
      </c>
      <c r="E47" s="33">
        <f t="shared" si="1"/>
        <v>135</v>
      </c>
    </row>
    <row r="48" spans="1:5" ht="18" customHeight="1" x14ac:dyDescent="0.2">
      <c r="A48" s="9">
        <v>34</v>
      </c>
      <c r="B48" s="1"/>
      <c r="C48" s="10" t="s">
        <v>12</v>
      </c>
      <c r="D48" s="2"/>
      <c r="E48" s="33" t="b">
        <f t="shared" si="1"/>
        <v>0</v>
      </c>
    </row>
    <row r="49" spans="1:5" ht="18" customHeight="1" x14ac:dyDescent="0.2">
      <c r="A49" s="40">
        <v>35</v>
      </c>
      <c r="B49" s="1"/>
      <c r="C49" s="10" t="s">
        <v>12</v>
      </c>
      <c r="D49" s="2"/>
      <c r="E49" s="33" t="b">
        <f t="shared" si="1"/>
        <v>0</v>
      </c>
    </row>
    <row r="50" spans="1:5" ht="18" customHeight="1" x14ac:dyDescent="0.2">
      <c r="A50" s="9">
        <v>36</v>
      </c>
      <c r="B50" s="1"/>
      <c r="C50" s="10" t="s">
        <v>12</v>
      </c>
      <c r="D50" s="2"/>
      <c r="E50" s="33" t="b">
        <f t="shared" si="1"/>
        <v>0</v>
      </c>
    </row>
    <row r="51" spans="1:5" ht="18" customHeight="1" x14ac:dyDescent="0.2">
      <c r="A51" s="40">
        <v>37</v>
      </c>
      <c r="B51" s="1"/>
      <c r="C51" s="10" t="s">
        <v>12</v>
      </c>
      <c r="D51" s="2"/>
      <c r="E51" s="33" t="b">
        <f t="shared" si="1"/>
        <v>0</v>
      </c>
    </row>
    <row r="52" spans="1:5" ht="18" customHeight="1" x14ac:dyDescent="0.2">
      <c r="A52" s="9">
        <v>38</v>
      </c>
      <c r="B52" s="1"/>
      <c r="C52" s="10" t="s">
        <v>12</v>
      </c>
      <c r="D52" s="2"/>
      <c r="E52" s="33" t="b">
        <f t="shared" si="1"/>
        <v>0</v>
      </c>
    </row>
    <row r="53" spans="1:5" ht="18" customHeight="1" x14ac:dyDescent="0.2">
      <c r="A53" s="40">
        <v>39</v>
      </c>
      <c r="B53" s="1"/>
      <c r="C53" s="10" t="s">
        <v>12</v>
      </c>
      <c r="D53" s="2"/>
      <c r="E53" s="33" t="b">
        <f t="shared" si="1"/>
        <v>0</v>
      </c>
    </row>
    <row r="54" spans="1:5" ht="18" customHeight="1" x14ac:dyDescent="0.2">
      <c r="A54" s="9">
        <v>40</v>
      </c>
      <c r="B54" s="1"/>
      <c r="C54" s="10" t="s">
        <v>12</v>
      </c>
      <c r="D54" s="2"/>
      <c r="E54" s="33" t="b">
        <f t="shared" si="1"/>
        <v>0</v>
      </c>
    </row>
    <row r="55" spans="1:5" ht="18" customHeight="1" x14ac:dyDescent="0.2">
      <c r="A55" s="40">
        <v>41</v>
      </c>
      <c r="B55" s="1"/>
      <c r="C55" s="10" t="s">
        <v>12</v>
      </c>
      <c r="D55" s="2"/>
      <c r="E55" s="33" t="b">
        <f t="shared" si="1"/>
        <v>0</v>
      </c>
    </row>
    <row r="56" spans="1:5" ht="18" customHeight="1" x14ac:dyDescent="0.2">
      <c r="A56" s="9">
        <v>42</v>
      </c>
      <c r="B56" s="1"/>
      <c r="C56" s="10" t="s">
        <v>12</v>
      </c>
      <c r="D56" s="2"/>
      <c r="E56" s="33" t="b">
        <f t="shared" si="1"/>
        <v>0</v>
      </c>
    </row>
    <row r="57" spans="1:5" ht="18" customHeight="1" x14ac:dyDescent="0.2">
      <c r="A57" s="40">
        <v>43</v>
      </c>
      <c r="B57" s="1"/>
      <c r="C57" s="10" t="s">
        <v>12</v>
      </c>
      <c r="D57" s="2"/>
      <c r="E57" s="33" t="b">
        <f t="shared" si="1"/>
        <v>0</v>
      </c>
    </row>
    <row r="58" spans="1:5" ht="18" customHeight="1" x14ac:dyDescent="0.2">
      <c r="A58" s="9">
        <v>44</v>
      </c>
      <c r="B58" s="1"/>
      <c r="C58" s="10" t="s">
        <v>12</v>
      </c>
      <c r="D58" s="2"/>
      <c r="E58" s="33" t="b">
        <f t="shared" si="1"/>
        <v>0</v>
      </c>
    </row>
    <row r="59" spans="1:5" ht="18" customHeight="1" x14ac:dyDescent="0.2">
      <c r="A59" s="40">
        <v>45</v>
      </c>
      <c r="B59" s="1"/>
      <c r="C59" s="10" t="s">
        <v>17</v>
      </c>
      <c r="D59" s="2"/>
      <c r="E59" s="33" t="b">
        <f>IF(C59="RS",IF(D59=1,1000))</f>
        <v>0</v>
      </c>
    </row>
    <row r="60" spans="1:5" ht="18" customHeight="1" x14ac:dyDescent="0.2">
      <c r="A60" s="9">
        <v>46</v>
      </c>
      <c r="B60" s="1"/>
      <c r="C60" s="10" t="s">
        <v>17</v>
      </c>
      <c r="D60" s="2"/>
      <c r="E60" s="33" t="b">
        <f>IF(C60="RS",IF(D60=1,1000))</f>
        <v>0</v>
      </c>
    </row>
    <row r="61" spans="1:5" ht="18" customHeight="1" x14ac:dyDescent="0.2">
      <c r="A61" s="40">
        <v>47</v>
      </c>
      <c r="B61" s="1"/>
      <c r="C61" s="10" t="s">
        <v>18</v>
      </c>
      <c r="D61" s="2"/>
      <c r="E61" s="33" t="b">
        <f>IF(C61="RP",IF(D61=1,200))</f>
        <v>0</v>
      </c>
    </row>
    <row r="62" spans="1:5" ht="18" customHeight="1" x14ac:dyDescent="0.2">
      <c r="A62" s="9">
        <v>48</v>
      </c>
      <c r="B62" s="1"/>
      <c r="C62" s="10" t="s">
        <v>18</v>
      </c>
      <c r="D62" s="2"/>
      <c r="E62" s="33" t="b">
        <f>IF(C62="RP",IF(D62=1,200))</f>
        <v>0</v>
      </c>
    </row>
    <row r="63" spans="1:5" ht="24.6" customHeight="1" x14ac:dyDescent="0.2">
      <c r="A63" s="213" t="s">
        <v>20</v>
      </c>
      <c r="B63" s="214"/>
      <c r="C63" s="214"/>
      <c r="D63" s="215"/>
      <c r="E63" s="34">
        <f>SUM(E15:E62)</f>
        <v>1305</v>
      </c>
    </row>
    <row r="64" spans="1:5" ht="20.45" customHeight="1" x14ac:dyDescent="0.2">
      <c r="A64" s="5"/>
      <c r="B64" s="5"/>
      <c r="C64" s="5"/>
      <c r="D64" s="5"/>
      <c r="E64" s="5"/>
    </row>
    <row r="65" spans="1:5" ht="25.15" customHeight="1" x14ac:dyDescent="0.35">
      <c r="A65" s="216" t="s">
        <v>21</v>
      </c>
      <c r="B65" s="217"/>
      <c r="C65" s="217"/>
      <c r="D65" s="217"/>
      <c r="E65" s="217"/>
    </row>
    <row r="66" spans="1:5" ht="53.45" customHeight="1" x14ac:dyDescent="0.2">
      <c r="A66" s="6" t="s">
        <v>0</v>
      </c>
      <c r="B66" s="7" t="s">
        <v>69</v>
      </c>
      <c r="C66" s="8" t="s">
        <v>55</v>
      </c>
      <c r="D66" s="8" t="s">
        <v>3</v>
      </c>
      <c r="E66" s="8" t="s">
        <v>2</v>
      </c>
    </row>
    <row r="67" spans="1:5" ht="19.899999999999999" customHeight="1" x14ac:dyDescent="0.2">
      <c r="A67" s="9">
        <v>1</v>
      </c>
      <c r="B67" s="1" t="s">
        <v>25</v>
      </c>
      <c r="C67" s="39"/>
      <c r="D67" s="11" t="s">
        <v>24</v>
      </c>
      <c r="E67" s="35" t="b">
        <f>IF(D67="M",IF(C67=1,3000))</f>
        <v>0</v>
      </c>
    </row>
    <row r="68" spans="1:5" ht="19.899999999999999" customHeight="1" x14ac:dyDescent="0.2">
      <c r="A68" s="9">
        <v>2</v>
      </c>
      <c r="B68" s="1" t="s">
        <v>26</v>
      </c>
      <c r="C68" s="39"/>
      <c r="D68" s="11" t="s">
        <v>24</v>
      </c>
      <c r="E68" s="35" t="b">
        <f>IF(D68="M",IF(C68=1,2500))</f>
        <v>0</v>
      </c>
    </row>
    <row r="69" spans="1:5" ht="19.899999999999999" customHeight="1" x14ac:dyDescent="0.2">
      <c r="A69" s="9">
        <v>3</v>
      </c>
      <c r="B69" s="1" t="s">
        <v>101</v>
      </c>
      <c r="C69" s="3"/>
      <c r="D69" s="11">
        <v>1500</v>
      </c>
      <c r="E69" s="35">
        <f>PRODUCT(C69*D69)</f>
        <v>0</v>
      </c>
    </row>
    <row r="70" spans="1:5" ht="19.899999999999999" customHeight="1" x14ac:dyDescent="0.2">
      <c r="A70" s="9">
        <v>4</v>
      </c>
      <c r="B70" s="1" t="s">
        <v>100</v>
      </c>
      <c r="C70" s="3"/>
      <c r="D70" s="11">
        <v>1000</v>
      </c>
      <c r="E70" s="35">
        <f>PRODUCT(C70*D70)</f>
        <v>0</v>
      </c>
    </row>
    <row r="71" spans="1:5" ht="19.899999999999999" customHeight="1" x14ac:dyDescent="0.2">
      <c r="A71" s="9">
        <v>5</v>
      </c>
      <c r="B71" s="1" t="s">
        <v>376</v>
      </c>
      <c r="C71" s="3">
        <v>1</v>
      </c>
      <c r="D71" s="11">
        <v>500</v>
      </c>
      <c r="E71" s="35">
        <f>PRODUCT(C71*D71)</f>
        <v>500</v>
      </c>
    </row>
    <row r="72" spans="1:5" ht="19.899999999999999" customHeight="1" x14ac:dyDescent="0.2">
      <c r="A72" s="9">
        <v>6</v>
      </c>
      <c r="B72" s="1" t="s">
        <v>27</v>
      </c>
      <c r="C72" s="3"/>
      <c r="D72" s="11">
        <v>300</v>
      </c>
      <c r="E72" s="35">
        <f>PRODUCT(C72*D72)</f>
        <v>0</v>
      </c>
    </row>
    <row r="73" spans="1:5" ht="33.6" customHeight="1" x14ac:dyDescent="0.2">
      <c r="A73" s="9">
        <v>7</v>
      </c>
      <c r="B73" s="1" t="s">
        <v>28</v>
      </c>
      <c r="C73" s="3"/>
      <c r="D73" s="11">
        <v>200</v>
      </c>
      <c r="E73" s="35">
        <f>PRODUCT(C73*D73)</f>
        <v>0</v>
      </c>
    </row>
    <row r="74" spans="1:5" ht="25.15" customHeight="1" x14ac:dyDescent="0.2">
      <c r="A74" s="213" t="s">
        <v>22</v>
      </c>
      <c r="B74" s="214"/>
      <c r="C74" s="214"/>
      <c r="D74" s="215"/>
      <c r="E74" s="36">
        <f>SUM(E67:E73)</f>
        <v>500</v>
      </c>
    </row>
    <row r="75" spans="1:5" ht="18.600000000000001" customHeight="1" x14ac:dyDescent="0.2">
      <c r="A75" s="12"/>
      <c r="B75" s="13"/>
      <c r="C75" s="13"/>
      <c r="D75" s="13"/>
      <c r="E75" s="14"/>
    </row>
    <row r="76" spans="1:5" ht="57" customHeight="1" x14ac:dyDescent="0.2">
      <c r="A76" s="208" t="s">
        <v>70</v>
      </c>
      <c r="B76" s="209"/>
      <c r="C76" s="209"/>
      <c r="D76" s="209"/>
      <c r="E76" s="209"/>
    </row>
    <row r="77" spans="1:5" ht="17.45" customHeight="1" x14ac:dyDescent="0.2"/>
    <row r="78" spans="1:5" ht="27" customHeight="1" x14ac:dyDescent="0.2">
      <c r="A78" s="223" t="s">
        <v>6</v>
      </c>
      <c r="B78" s="224"/>
      <c r="C78" s="224"/>
      <c r="D78" s="224"/>
      <c r="E78" s="225"/>
    </row>
    <row r="79" spans="1:5" ht="51" customHeight="1" x14ac:dyDescent="0.2">
      <c r="A79" s="15" t="s">
        <v>0</v>
      </c>
      <c r="B79" s="24" t="s">
        <v>71</v>
      </c>
      <c r="C79" s="17" t="s">
        <v>14</v>
      </c>
      <c r="D79" s="18" t="s">
        <v>1</v>
      </c>
      <c r="E79" s="18" t="s">
        <v>2</v>
      </c>
    </row>
    <row r="80" spans="1:5" ht="19.899999999999999" customHeight="1" x14ac:dyDescent="0.2">
      <c r="A80" s="15">
        <v>1</v>
      </c>
      <c r="B80" s="16" t="s">
        <v>82</v>
      </c>
      <c r="C80" s="4"/>
      <c r="D80" s="19">
        <v>20</v>
      </c>
      <c r="E80" s="37">
        <f t="shared" ref="E80:E86" si="2">PRODUCT(C80*D80)</f>
        <v>0</v>
      </c>
    </row>
    <row r="81" spans="1:9" ht="19.899999999999999" customHeight="1" x14ac:dyDescent="0.2">
      <c r="A81" s="15">
        <v>2</v>
      </c>
      <c r="B81" s="16" t="s">
        <v>83</v>
      </c>
      <c r="C81" s="4"/>
      <c r="D81" s="19">
        <v>20</v>
      </c>
      <c r="E81" s="37">
        <f t="shared" si="2"/>
        <v>0</v>
      </c>
    </row>
    <row r="82" spans="1:9" ht="19.899999999999999" customHeight="1" x14ac:dyDescent="0.2">
      <c r="A82" s="15">
        <v>3</v>
      </c>
      <c r="B82" s="16" t="s">
        <v>84</v>
      </c>
      <c r="C82" s="4"/>
      <c r="D82" s="19">
        <v>20</v>
      </c>
      <c r="E82" s="37">
        <f t="shared" si="2"/>
        <v>0</v>
      </c>
    </row>
    <row r="83" spans="1:9" ht="19.899999999999999" customHeight="1" x14ac:dyDescent="0.2">
      <c r="A83" s="15">
        <v>4</v>
      </c>
      <c r="B83" s="16" t="s">
        <v>85</v>
      </c>
      <c r="C83" s="155">
        <v>59</v>
      </c>
      <c r="D83" s="19">
        <v>20</v>
      </c>
      <c r="E83" s="37">
        <f t="shared" si="2"/>
        <v>1180</v>
      </c>
    </row>
    <row r="84" spans="1:9" ht="19.899999999999999" customHeight="1" x14ac:dyDescent="0.2">
      <c r="A84" s="15">
        <v>5</v>
      </c>
      <c r="B84" s="42" t="s">
        <v>86</v>
      </c>
      <c r="C84" s="4"/>
      <c r="D84" s="19">
        <v>20</v>
      </c>
      <c r="E84" s="37">
        <f t="shared" si="2"/>
        <v>0</v>
      </c>
    </row>
    <row r="85" spans="1:9" ht="19.899999999999999" customHeight="1" x14ac:dyDescent="0.2">
      <c r="A85" s="15">
        <v>6</v>
      </c>
      <c r="B85" s="16" t="s">
        <v>4</v>
      </c>
      <c r="C85" s="4">
        <v>9</v>
      </c>
      <c r="D85" s="19">
        <v>100</v>
      </c>
      <c r="E85" s="37">
        <f t="shared" si="2"/>
        <v>900</v>
      </c>
    </row>
    <row r="86" spans="1:9" ht="22.15" customHeight="1" x14ac:dyDescent="0.2">
      <c r="A86" s="15">
        <v>7</v>
      </c>
      <c r="B86" s="16" t="s">
        <v>61</v>
      </c>
      <c r="C86" s="4"/>
      <c r="D86" s="19">
        <v>50</v>
      </c>
      <c r="E86" s="37">
        <f t="shared" si="2"/>
        <v>0</v>
      </c>
    </row>
    <row r="87" spans="1:9" ht="23.45" customHeight="1" x14ac:dyDescent="0.2">
      <c r="A87" s="228" t="s">
        <v>16</v>
      </c>
      <c r="B87" s="233"/>
      <c r="C87" s="233"/>
      <c r="D87" s="234"/>
      <c r="E87" s="34">
        <f>SUM(E80:E86)</f>
        <v>2080</v>
      </c>
    </row>
    <row r="88" spans="1:9" ht="19.149999999999999" customHeight="1" x14ac:dyDescent="0.2">
      <c r="A88" s="20"/>
      <c r="B88" s="21"/>
      <c r="C88" s="22"/>
      <c r="D88" s="22"/>
      <c r="E88" s="23"/>
    </row>
    <row r="89" spans="1:9" ht="27" customHeight="1" x14ac:dyDescent="0.35">
      <c r="A89" s="223" t="s">
        <v>72</v>
      </c>
      <c r="B89" s="231"/>
      <c r="C89" s="231"/>
      <c r="D89" s="231"/>
      <c r="E89" s="232"/>
    </row>
    <row r="90" spans="1:9" ht="40.15" customHeight="1" x14ac:dyDescent="0.2">
      <c r="A90" s="15" t="s">
        <v>0</v>
      </c>
      <c r="B90" s="24" t="s">
        <v>73</v>
      </c>
      <c r="C90" s="17" t="s">
        <v>13</v>
      </c>
      <c r="D90" s="17" t="s">
        <v>19</v>
      </c>
      <c r="E90" s="17" t="s">
        <v>2</v>
      </c>
    </row>
    <row r="91" spans="1:9" ht="18" customHeight="1" x14ac:dyDescent="0.2">
      <c r="A91" s="25">
        <v>1</v>
      </c>
      <c r="B91" s="1"/>
      <c r="C91" s="26" t="s">
        <v>10</v>
      </c>
      <c r="D91" s="2"/>
      <c r="E91" s="33" t="b">
        <f>IF(C91="PS",IF(D91=1,800,IF(D91=2,630,IF(D91=3,530,IF(D91=4,450,IF(D91=5,360,IF(D91=6,270)))))))</f>
        <v>0</v>
      </c>
      <c r="H91" s="88"/>
      <c r="I91" s="27"/>
    </row>
    <row r="92" spans="1:9" ht="18" customHeight="1" x14ac:dyDescent="0.2">
      <c r="A92" s="25">
        <v>2</v>
      </c>
      <c r="B92" s="1"/>
      <c r="C92" s="26" t="s">
        <v>10</v>
      </c>
      <c r="D92" s="2"/>
      <c r="E92" s="33" t="b">
        <f>IF(C92="PS",IF(D92=1,800,IF(D92=2,630,IF(D92=3,530,IF(D92=4,450,IF(D92=5,360,IF(D92=6,270)))))))</f>
        <v>0</v>
      </c>
      <c r="H92" s="88"/>
      <c r="I92" s="27"/>
    </row>
    <row r="93" spans="1:9" ht="18" customHeight="1" x14ac:dyDescent="0.2">
      <c r="A93" s="25">
        <v>3</v>
      </c>
      <c r="B93" s="1" t="s">
        <v>375</v>
      </c>
      <c r="C93" s="26" t="s">
        <v>11</v>
      </c>
      <c r="D93" s="2">
        <v>2</v>
      </c>
      <c r="E93" s="33">
        <f t="shared" ref="E93:E112" si="3">IF(C93="MP",IF(D93=1,200,IF(D93=2,160,IF(D93=3,130,IF(D93=4,110,IF(D93=5,90,IF(D93=6,70)))))))</f>
        <v>160</v>
      </c>
      <c r="H93" s="88"/>
      <c r="I93" s="27"/>
    </row>
    <row r="94" spans="1:9" ht="18" customHeight="1" x14ac:dyDescent="0.2">
      <c r="A94" s="25">
        <v>4</v>
      </c>
      <c r="B94" s="1" t="s">
        <v>374</v>
      </c>
      <c r="C94" s="26" t="s">
        <v>11</v>
      </c>
      <c r="D94" s="2">
        <v>4</v>
      </c>
      <c r="E94" s="33">
        <f t="shared" si="3"/>
        <v>110</v>
      </c>
      <c r="H94" s="88"/>
      <c r="I94" s="27"/>
    </row>
    <row r="95" spans="1:9" ht="18" customHeight="1" x14ac:dyDescent="0.2">
      <c r="A95" s="25">
        <v>5</v>
      </c>
      <c r="B95" s="1" t="s">
        <v>373</v>
      </c>
      <c r="C95" s="26" t="s">
        <v>11</v>
      </c>
      <c r="D95" s="2">
        <v>1</v>
      </c>
      <c r="E95" s="33">
        <f t="shared" si="3"/>
        <v>200</v>
      </c>
      <c r="H95" s="88"/>
      <c r="I95" s="27"/>
    </row>
    <row r="96" spans="1:9" ht="18" customHeight="1" x14ac:dyDescent="0.2">
      <c r="A96" s="25">
        <v>6</v>
      </c>
      <c r="B96" s="1" t="s">
        <v>372</v>
      </c>
      <c r="C96" s="26" t="s">
        <v>11</v>
      </c>
      <c r="D96" s="2">
        <v>2</v>
      </c>
      <c r="E96" s="33">
        <f t="shared" si="3"/>
        <v>160</v>
      </c>
      <c r="H96" s="88"/>
      <c r="I96" s="27"/>
    </row>
    <row r="97" spans="1:9" ht="18" customHeight="1" x14ac:dyDescent="0.2">
      <c r="A97" s="25">
        <v>7</v>
      </c>
      <c r="B97" s="1" t="s">
        <v>371</v>
      </c>
      <c r="C97" s="26" t="s">
        <v>11</v>
      </c>
      <c r="D97" s="2">
        <v>3</v>
      </c>
      <c r="E97" s="33">
        <f t="shared" si="3"/>
        <v>130</v>
      </c>
      <c r="H97" s="88"/>
      <c r="I97" s="27"/>
    </row>
    <row r="98" spans="1:9" ht="18" customHeight="1" x14ac:dyDescent="0.2">
      <c r="A98" s="25">
        <v>8</v>
      </c>
      <c r="B98" s="1" t="s">
        <v>370</v>
      </c>
      <c r="C98" s="26" t="s">
        <v>11</v>
      </c>
      <c r="D98" s="2">
        <v>4</v>
      </c>
      <c r="E98" s="33">
        <f t="shared" si="3"/>
        <v>110</v>
      </c>
      <c r="H98" s="88"/>
      <c r="I98" s="27"/>
    </row>
    <row r="99" spans="1:9" ht="18" customHeight="1" x14ac:dyDescent="0.2">
      <c r="A99" s="25">
        <v>9</v>
      </c>
      <c r="B99" s="1" t="s">
        <v>369</v>
      </c>
      <c r="C99" s="26" t="s">
        <v>11</v>
      </c>
      <c r="D99" s="2">
        <v>6</v>
      </c>
      <c r="E99" s="33">
        <f t="shared" si="3"/>
        <v>70</v>
      </c>
      <c r="H99" s="88"/>
      <c r="I99" s="27"/>
    </row>
    <row r="100" spans="1:9" ht="18" customHeight="1" x14ac:dyDescent="0.2">
      <c r="A100" s="25">
        <v>10</v>
      </c>
      <c r="B100" s="1" t="s">
        <v>368</v>
      </c>
      <c r="C100" s="26" t="s">
        <v>11</v>
      </c>
      <c r="D100" s="2">
        <v>4</v>
      </c>
      <c r="E100" s="33">
        <f t="shared" si="3"/>
        <v>110</v>
      </c>
      <c r="H100" s="88"/>
      <c r="I100" s="27"/>
    </row>
    <row r="101" spans="1:9" ht="18" customHeight="1" x14ac:dyDescent="0.2">
      <c r="A101" s="25">
        <v>11</v>
      </c>
      <c r="B101" s="1" t="s">
        <v>367</v>
      </c>
      <c r="C101" s="26" t="s">
        <v>11</v>
      </c>
      <c r="D101" s="2">
        <v>3</v>
      </c>
      <c r="E101" s="33">
        <f t="shared" si="3"/>
        <v>130</v>
      </c>
      <c r="H101" s="88"/>
      <c r="I101" s="27"/>
    </row>
    <row r="102" spans="1:9" ht="18" customHeight="1" x14ac:dyDescent="0.2">
      <c r="A102" s="25">
        <v>12</v>
      </c>
      <c r="B102" s="1"/>
      <c r="C102" s="26" t="s">
        <v>11</v>
      </c>
      <c r="D102" s="2"/>
      <c r="E102" s="33" t="b">
        <f t="shared" si="3"/>
        <v>0</v>
      </c>
      <c r="H102" s="88"/>
      <c r="I102" s="27"/>
    </row>
    <row r="103" spans="1:9" ht="18" customHeight="1" x14ac:dyDescent="0.2">
      <c r="A103" s="25">
        <v>13</v>
      </c>
      <c r="B103" s="1"/>
      <c r="C103" s="26" t="s">
        <v>11</v>
      </c>
      <c r="D103" s="2"/>
      <c r="E103" s="33" t="b">
        <f t="shared" si="3"/>
        <v>0</v>
      </c>
      <c r="H103" s="88"/>
      <c r="I103" s="27"/>
    </row>
    <row r="104" spans="1:9" ht="18" customHeight="1" x14ac:dyDescent="0.2">
      <c r="A104" s="25">
        <v>14</v>
      </c>
      <c r="B104" s="1"/>
      <c r="C104" s="26" t="s">
        <v>11</v>
      </c>
      <c r="D104" s="2"/>
      <c r="E104" s="33" t="b">
        <f t="shared" si="3"/>
        <v>0</v>
      </c>
      <c r="H104" s="88"/>
      <c r="I104" s="27"/>
    </row>
    <row r="105" spans="1:9" ht="18" customHeight="1" x14ac:dyDescent="0.2">
      <c r="A105" s="25">
        <v>15</v>
      </c>
      <c r="B105" s="1"/>
      <c r="C105" s="26" t="s">
        <v>11</v>
      </c>
      <c r="D105" s="2"/>
      <c r="E105" s="33" t="b">
        <f t="shared" si="3"/>
        <v>0</v>
      </c>
      <c r="H105" s="88"/>
      <c r="I105" s="27"/>
    </row>
    <row r="106" spans="1:9" ht="18" customHeight="1" x14ac:dyDescent="0.2">
      <c r="A106" s="25">
        <v>16</v>
      </c>
      <c r="B106" s="1"/>
      <c r="C106" s="26" t="s">
        <v>11</v>
      </c>
      <c r="D106" s="2"/>
      <c r="E106" s="33" t="b">
        <f t="shared" si="3"/>
        <v>0</v>
      </c>
      <c r="H106" s="88"/>
      <c r="I106" s="27"/>
    </row>
    <row r="107" spans="1:9" ht="18" customHeight="1" x14ac:dyDescent="0.2">
      <c r="A107" s="25">
        <v>17</v>
      </c>
      <c r="B107" s="1"/>
      <c r="C107" s="26" t="s">
        <v>11</v>
      </c>
      <c r="D107" s="2"/>
      <c r="E107" s="33" t="b">
        <f t="shared" si="3"/>
        <v>0</v>
      </c>
      <c r="H107" s="88"/>
      <c r="I107" s="27"/>
    </row>
    <row r="108" spans="1:9" ht="18" customHeight="1" x14ac:dyDescent="0.2">
      <c r="A108" s="25">
        <v>18</v>
      </c>
      <c r="B108" s="1"/>
      <c r="C108" s="26" t="s">
        <v>11</v>
      </c>
      <c r="D108" s="2"/>
      <c r="E108" s="33" t="b">
        <f t="shared" si="3"/>
        <v>0</v>
      </c>
      <c r="H108" s="88"/>
      <c r="I108" s="27"/>
    </row>
    <row r="109" spans="1:9" ht="18" customHeight="1" x14ac:dyDescent="0.2">
      <c r="A109" s="25">
        <v>19</v>
      </c>
      <c r="B109" s="1"/>
      <c r="C109" s="26" t="s">
        <v>11</v>
      </c>
      <c r="D109" s="2"/>
      <c r="E109" s="33" t="b">
        <f t="shared" si="3"/>
        <v>0</v>
      </c>
      <c r="H109" s="88"/>
      <c r="I109" s="27"/>
    </row>
    <row r="110" spans="1:9" ht="18" customHeight="1" x14ac:dyDescent="0.2">
      <c r="A110" s="25">
        <v>20</v>
      </c>
      <c r="B110" s="1"/>
      <c r="C110" s="26" t="s">
        <v>11</v>
      </c>
      <c r="D110" s="2"/>
      <c r="E110" s="33" t="b">
        <f t="shared" si="3"/>
        <v>0</v>
      </c>
      <c r="H110" s="88"/>
      <c r="I110" s="27"/>
    </row>
    <row r="111" spans="1:9" ht="18" customHeight="1" x14ac:dyDescent="0.2">
      <c r="A111" s="25">
        <v>21</v>
      </c>
      <c r="B111" s="1"/>
      <c r="C111" s="26" t="s">
        <v>11</v>
      </c>
      <c r="D111" s="2"/>
      <c r="E111" s="33" t="b">
        <f t="shared" si="3"/>
        <v>0</v>
      </c>
      <c r="H111" s="88"/>
      <c r="I111" s="27"/>
    </row>
    <row r="112" spans="1:9" ht="18" customHeight="1" x14ac:dyDescent="0.2">
      <c r="A112" s="25">
        <v>22</v>
      </c>
      <c r="B112" s="1"/>
      <c r="C112" s="26" t="s">
        <v>11</v>
      </c>
      <c r="D112" s="2"/>
      <c r="E112" s="33" t="b">
        <f t="shared" si="3"/>
        <v>0</v>
      </c>
      <c r="H112" s="88"/>
      <c r="I112" s="27"/>
    </row>
    <row r="113" spans="1:8" ht="18" customHeight="1" x14ac:dyDescent="0.2">
      <c r="A113" s="25">
        <v>23</v>
      </c>
      <c r="B113" s="1" t="s">
        <v>366</v>
      </c>
      <c r="C113" s="26" t="s">
        <v>12</v>
      </c>
      <c r="D113" s="2">
        <v>3</v>
      </c>
      <c r="E113" s="33">
        <f t="shared" ref="E113:E127" si="4">IF(C113="PP",IF(D113=1,200,IF(D113=2,160,IF(D113=3,130,IF(D113=4,110,IF(D113=5,90,IF(D113=6,70)))))))</f>
        <v>130</v>
      </c>
      <c r="H113" s="88"/>
    </row>
    <row r="114" spans="1:8" ht="18" customHeight="1" x14ac:dyDescent="0.2">
      <c r="A114" s="25">
        <v>24</v>
      </c>
      <c r="B114" s="1" t="s">
        <v>365</v>
      </c>
      <c r="C114" s="26" t="s">
        <v>12</v>
      </c>
      <c r="D114" s="2">
        <v>5</v>
      </c>
      <c r="E114" s="33">
        <f t="shared" si="4"/>
        <v>90</v>
      </c>
      <c r="H114" s="88"/>
    </row>
    <row r="115" spans="1:8" ht="18" customHeight="1" x14ac:dyDescent="0.2">
      <c r="A115" s="25">
        <v>25</v>
      </c>
      <c r="B115" s="1" t="s">
        <v>364</v>
      </c>
      <c r="C115" s="26" t="s">
        <v>12</v>
      </c>
      <c r="D115" s="2">
        <v>1</v>
      </c>
      <c r="E115" s="33">
        <f t="shared" si="4"/>
        <v>200</v>
      </c>
      <c r="H115" s="88"/>
    </row>
    <row r="116" spans="1:8" ht="18" customHeight="1" x14ac:dyDescent="0.2">
      <c r="A116" s="25">
        <v>26</v>
      </c>
      <c r="B116" s="1" t="s">
        <v>363</v>
      </c>
      <c r="C116" s="26" t="s">
        <v>12</v>
      </c>
      <c r="D116" s="2">
        <v>2</v>
      </c>
      <c r="E116" s="33">
        <f t="shared" si="4"/>
        <v>160</v>
      </c>
      <c r="H116" s="88"/>
    </row>
    <row r="117" spans="1:8" ht="18" customHeight="1" x14ac:dyDescent="0.2">
      <c r="A117" s="25">
        <v>27</v>
      </c>
      <c r="B117" s="1" t="s">
        <v>362</v>
      </c>
      <c r="C117" s="26" t="s">
        <v>12</v>
      </c>
      <c r="D117" s="2">
        <v>2</v>
      </c>
      <c r="E117" s="33">
        <f t="shared" si="4"/>
        <v>160</v>
      </c>
      <c r="H117" s="88"/>
    </row>
    <row r="118" spans="1:8" ht="18" customHeight="1" x14ac:dyDescent="0.2">
      <c r="A118" s="25">
        <v>28</v>
      </c>
      <c r="B118" s="1" t="s">
        <v>361</v>
      </c>
      <c r="C118" s="26" t="s">
        <v>12</v>
      </c>
      <c r="D118" s="2">
        <v>6</v>
      </c>
      <c r="E118" s="33">
        <f t="shared" si="4"/>
        <v>70</v>
      </c>
      <c r="H118" s="88"/>
    </row>
    <row r="119" spans="1:8" ht="18" customHeight="1" x14ac:dyDescent="0.2">
      <c r="A119" s="25">
        <v>29</v>
      </c>
      <c r="B119" s="1" t="s">
        <v>360</v>
      </c>
      <c r="C119" s="26" t="s">
        <v>12</v>
      </c>
      <c r="D119" s="2">
        <v>2</v>
      </c>
      <c r="E119" s="33">
        <f t="shared" si="4"/>
        <v>160</v>
      </c>
      <c r="H119" s="88"/>
    </row>
    <row r="120" spans="1:8" ht="18" customHeight="1" x14ac:dyDescent="0.2">
      <c r="A120" s="25">
        <v>30</v>
      </c>
      <c r="B120" s="1" t="s">
        <v>359</v>
      </c>
      <c r="C120" s="26" t="s">
        <v>12</v>
      </c>
      <c r="D120" s="2">
        <v>4</v>
      </c>
      <c r="E120" s="33">
        <f t="shared" si="4"/>
        <v>110</v>
      </c>
      <c r="H120" s="88"/>
    </row>
    <row r="121" spans="1:8" ht="18" customHeight="1" x14ac:dyDescent="0.2">
      <c r="A121" s="25">
        <v>31</v>
      </c>
      <c r="B121" s="1"/>
      <c r="C121" s="26" t="s">
        <v>12</v>
      </c>
      <c r="D121" s="2"/>
      <c r="E121" s="33" t="b">
        <f t="shared" si="4"/>
        <v>0</v>
      </c>
      <c r="H121" s="88"/>
    </row>
    <row r="122" spans="1:8" ht="18" customHeight="1" x14ac:dyDescent="0.2">
      <c r="A122" s="25">
        <v>32</v>
      </c>
      <c r="B122" s="1"/>
      <c r="C122" s="26" t="s">
        <v>12</v>
      </c>
      <c r="D122" s="2"/>
      <c r="E122" s="33" t="b">
        <f t="shared" si="4"/>
        <v>0</v>
      </c>
      <c r="H122" s="88"/>
    </row>
    <row r="123" spans="1:8" ht="18" customHeight="1" x14ac:dyDescent="0.2">
      <c r="A123" s="25">
        <v>33</v>
      </c>
      <c r="B123" s="1"/>
      <c r="C123" s="26" t="s">
        <v>12</v>
      </c>
      <c r="D123" s="2"/>
      <c r="E123" s="33" t="b">
        <f t="shared" si="4"/>
        <v>0</v>
      </c>
      <c r="H123" s="88"/>
    </row>
    <row r="124" spans="1:8" ht="18" customHeight="1" x14ac:dyDescent="0.2">
      <c r="A124" s="25">
        <v>34</v>
      </c>
      <c r="B124" s="1"/>
      <c r="C124" s="26" t="s">
        <v>12</v>
      </c>
      <c r="D124" s="2"/>
      <c r="E124" s="33" t="b">
        <f t="shared" si="4"/>
        <v>0</v>
      </c>
      <c r="H124" s="88"/>
    </row>
    <row r="125" spans="1:8" ht="18" customHeight="1" x14ac:dyDescent="0.2">
      <c r="A125" s="25">
        <v>35</v>
      </c>
      <c r="B125" s="1"/>
      <c r="C125" s="26" t="s">
        <v>12</v>
      </c>
      <c r="D125" s="2"/>
      <c r="E125" s="33" t="b">
        <f t="shared" si="4"/>
        <v>0</v>
      </c>
      <c r="H125" s="88"/>
    </row>
    <row r="126" spans="1:8" ht="18" customHeight="1" x14ac:dyDescent="0.2">
      <c r="A126" s="25">
        <v>36</v>
      </c>
      <c r="B126" s="1"/>
      <c r="C126" s="26" t="s">
        <v>12</v>
      </c>
      <c r="D126" s="2"/>
      <c r="E126" s="33" t="b">
        <f t="shared" si="4"/>
        <v>0</v>
      </c>
      <c r="H126" s="88"/>
    </row>
    <row r="127" spans="1:8" ht="18" customHeight="1" x14ac:dyDescent="0.2">
      <c r="A127" s="25">
        <v>37</v>
      </c>
      <c r="B127" s="1"/>
      <c r="C127" s="26" t="s">
        <v>12</v>
      </c>
      <c r="D127" s="2"/>
      <c r="E127" s="33" t="b">
        <f t="shared" si="4"/>
        <v>0</v>
      </c>
      <c r="H127" s="88"/>
    </row>
    <row r="128" spans="1:8" ht="18" customHeight="1" x14ac:dyDescent="0.2">
      <c r="A128" s="25">
        <v>38</v>
      </c>
      <c r="B128" s="1"/>
      <c r="C128" s="26" t="s">
        <v>87</v>
      </c>
      <c r="D128" s="2"/>
      <c r="E128" s="33" t="b">
        <f>IF(C128="FR",IF(D128=1,160,IF(D128=2,130,IF(D128=3,100,IF(D128=4,90,IF(D128=5,70,IF(D128=6,60)))))))</f>
        <v>0</v>
      </c>
      <c r="H128" s="88"/>
    </row>
    <row r="129" spans="1:9" ht="18" customHeight="1" x14ac:dyDescent="0.2">
      <c r="A129" s="25">
        <v>39</v>
      </c>
      <c r="B129" s="1"/>
      <c r="C129" s="26" t="s">
        <v>87</v>
      </c>
      <c r="D129" s="2"/>
      <c r="E129" s="33" t="b">
        <f>IF(C129="FR",IF(D129=1,160,IF(D129=2,130,IF(D129=3,100,IF(D129=4,90,IF(D129=5,70,IF(D129=6,60)))))))</f>
        <v>0</v>
      </c>
      <c r="H129" s="88"/>
    </row>
    <row r="130" spans="1:9" ht="18" customHeight="1" x14ac:dyDescent="0.2">
      <c r="A130" s="25">
        <v>40</v>
      </c>
      <c r="B130" s="1"/>
      <c r="C130" s="26" t="s">
        <v>87</v>
      </c>
      <c r="D130" s="2"/>
      <c r="E130" s="33" t="b">
        <f>IF(C130="FR",IF(D130=1,160,IF(D130=2,130,IF(D130=3,100,IF(D130=4,90,IF(D130=5,70,IF(D130=6,60)))))))</f>
        <v>0</v>
      </c>
      <c r="H130" s="88"/>
    </row>
    <row r="131" spans="1:9" ht="18" customHeight="1" x14ac:dyDescent="0.2">
      <c r="A131" s="25">
        <v>41</v>
      </c>
      <c r="B131" s="1"/>
      <c r="C131" s="26" t="s">
        <v>87</v>
      </c>
      <c r="D131" s="2"/>
      <c r="E131" s="33" t="b">
        <f>IF(C131="FR",IF(D131=1,160,IF(D131=2,130,IF(D131=3,100,IF(D131=4,90,IF(D131=5,70,IF(D131=6,60)))))))</f>
        <v>0</v>
      </c>
      <c r="H131" s="88"/>
    </row>
    <row r="132" spans="1:9" ht="18" customHeight="1" x14ac:dyDescent="0.2">
      <c r="A132" s="25">
        <v>42</v>
      </c>
      <c r="B132" s="1"/>
      <c r="C132" s="26" t="s">
        <v>17</v>
      </c>
      <c r="D132" s="2"/>
      <c r="E132" s="33" t="b">
        <f>IF(C132="RS",IF(D132=1,500))</f>
        <v>0</v>
      </c>
      <c r="H132" s="88"/>
    </row>
    <row r="133" spans="1:9" ht="18" customHeight="1" x14ac:dyDescent="0.2">
      <c r="A133" s="25">
        <v>43</v>
      </c>
      <c r="B133" s="1"/>
      <c r="C133" s="26" t="s">
        <v>18</v>
      </c>
      <c r="D133" s="2"/>
      <c r="E133" s="33" t="b">
        <f>IF(C133="RP",IF(D133=1,100))</f>
        <v>0</v>
      </c>
      <c r="H133" s="88"/>
    </row>
    <row r="134" spans="1:9" ht="18" customHeight="1" x14ac:dyDescent="0.2">
      <c r="A134" s="25">
        <v>44</v>
      </c>
      <c r="B134" s="1"/>
      <c r="C134" s="26" t="s">
        <v>59</v>
      </c>
      <c r="D134" s="2"/>
      <c r="E134" s="33" t="b">
        <f>IF(C134="FAI",IF(D134=1,200,IF(D134=2,160,IF(D134=3,130))))</f>
        <v>0</v>
      </c>
      <c r="H134" s="88"/>
    </row>
    <row r="135" spans="1:9" ht="18" customHeight="1" x14ac:dyDescent="0.2">
      <c r="A135" s="25">
        <v>45</v>
      </c>
      <c r="B135" s="1"/>
      <c r="C135" s="26" t="s">
        <v>59</v>
      </c>
      <c r="D135" s="2"/>
      <c r="E135" s="33" t="b">
        <f>IF(C135="FAI",IF(D135=1,200,IF(D135=2,160,IF(D135=3,130))))</f>
        <v>0</v>
      </c>
      <c r="H135" s="88"/>
    </row>
    <row r="136" spans="1:9" ht="18" customHeight="1" x14ac:dyDescent="0.2">
      <c r="A136" s="25">
        <v>46</v>
      </c>
      <c r="B136" s="1"/>
      <c r="C136" s="26" t="s">
        <v>59</v>
      </c>
      <c r="D136" s="2"/>
      <c r="E136" s="33" t="b">
        <f>IF(C136="FAI",IF(D136=1,200,IF(D136=2,160,IF(D136=3,130))))</f>
        <v>0</v>
      </c>
      <c r="H136" s="88"/>
    </row>
    <row r="137" spans="1:9" ht="18" customHeight="1" x14ac:dyDescent="0.2">
      <c r="A137" s="25">
        <v>47</v>
      </c>
      <c r="B137" s="1"/>
      <c r="C137" s="26" t="s">
        <v>60</v>
      </c>
      <c r="D137" s="2"/>
      <c r="E137" s="33" t="b">
        <f>IF(C137="PL",IF(D137=1,110,IF(D137=2,90,IF(D137=3,70))))</f>
        <v>0</v>
      </c>
      <c r="H137" s="88"/>
    </row>
    <row r="138" spans="1:9" ht="18" customHeight="1" x14ac:dyDescent="0.2">
      <c r="A138" s="25">
        <v>48</v>
      </c>
      <c r="B138" s="1"/>
      <c r="C138" s="26" t="s">
        <v>60</v>
      </c>
      <c r="D138" s="2"/>
      <c r="E138" s="33" t="b">
        <f>IF(C138="PL",IF(D138=1,110,IF(D138=2,90,IF(D138=3,70))))</f>
        <v>0</v>
      </c>
      <c r="H138" s="88"/>
    </row>
    <row r="139" spans="1:9" ht="18" customHeight="1" x14ac:dyDescent="0.2">
      <c r="A139" s="25">
        <v>49</v>
      </c>
      <c r="B139" s="1"/>
      <c r="C139" s="26" t="s">
        <v>60</v>
      </c>
      <c r="D139" s="2"/>
      <c r="E139" s="33" t="b">
        <f>IF(C139="PL",IF(D139=1,110,IF(D139=2,90,IF(D139=3,70))))</f>
        <v>0</v>
      </c>
      <c r="H139" s="88"/>
    </row>
    <row r="140" spans="1:9" ht="18" customHeight="1" x14ac:dyDescent="0.2">
      <c r="A140" s="25">
        <v>50</v>
      </c>
      <c r="B140" s="1"/>
      <c r="C140" s="26" t="s">
        <v>60</v>
      </c>
      <c r="D140" s="2"/>
      <c r="E140" s="33" t="b">
        <f>IF(C140="PL",IF(D140=1,110,IF(D140=2,90,IF(D140=3,70))))</f>
        <v>0</v>
      </c>
      <c r="H140" s="88"/>
    </row>
    <row r="141" spans="1:9" ht="24.6" customHeight="1" x14ac:dyDescent="0.2">
      <c r="A141" s="228" t="s">
        <v>15</v>
      </c>
      <c r="B141" s="229"/>
      <c r="C141" s="229"/>
      <c r="D141" s="230"/>
      <c r="E141" s="34">
        <f>SUM(E91:E140)</f>
        <v>2260</v>
      </c>
      <c r="H141" s="88"/>
    </row>
    <row r="142" spans="1:9" ht="17.45" customHeight="1" x14ac:dyDescent="0.2">
      <c r="A142" s="20"/>
      <c r="B142" s="21"/>
      <c r="C142" s="22"/>
      <c r="D142" s="22"/>
      <c r="E142" s="28"/>
      <c r="H142" s="88"/>
      <c r="I142" s="27"/>
    </row>
    <row r="143" spans="1:9" ht="27.6" customHeight="1" x14ac:dyDescent="0.35">
      <c r="A143" s="226" t="s">
        <v>7</v>
      </c>
      <c r="B143" s="227"/>
      <c r="C143" s="227"/>
      <c r="D143" s="227"/>
      <c r="E143" s="227"/>
      <c r="H143" s="88"/>
      <c r="I143" s="27"/>
    </row>
    <row r="144" spans="1:9" ht="54" customHeight="1" x14ac:dyDescent="0.2">
      <c r="A144" s="15" t="s">
        <v>0</v>
      </c>
      <c r="B144" s="24" t="s">
        <v>74</v>
      </c>
      <c r="C144" s="17" t="s">
        <v>56</v>
      </c>
      <c r="D144" s="17" t="s">
        <v>3</v>
      </c>
      <c r="E144" s="17" t="s">
        <v>2</v>
      </c>
      <c r="H144" s="88"/>
      <c r="I144" s="27"/>
    </row>
    <row r="145" spans="1:5" ht="30.6" customHeight="1" x14ac:dyDescent="0.2">
      <c r="A145" s="25">
        <v>1</v>
      </c>
      <c r="B145" s="29" t="s">
        <v>88</v>
      </c>
      <c r="C145" s="39"/>
      <c r="D145" s="30" t="s">
        <v>11</v>
      </c>
      <c r="E145" s="35" t="b">
        <f>IF(D145="MP",IF(C145=1,1500))</f>
        <v>0</v>
      </c>
    </row>
    <row r="146" spans="1:5" ht="19.899999999999999" customHeight="1" x14ac:dyDescent="0.2">
      <c r="A146" s="25">
        <v>2</v>
      </c>
      <c r="B146" s="29" t="s">
        <v>8</v>
      </c>
      <c r="C146" s="39"/>
      <c r="D146" s="30" t="s">
        <v>11</v>
      </c>
      <c r="E146" s="35" t="b">
        <f>IF(D146="MP",IF(C146=1,800))</f>
        <v>0</v>
      </c>
    </row>
    <row r="147" spans="1:5" ht="19.899999999999999" customHeight="1" x14ac:dyDescent="0.2">
      <c r="A147" s="25">
        <v>3</v>
      </c>
      <c r="B147" s="29" t="s">
        <v>9</v>
      </c>
      <c r="C147" s="39"/>
      <c r="D147" s="30" t="s">
        <v>11</v>
      </c>
      <c r="E147" s="35" t="b">
        <f>IF(D147="MP",IF(C147=1,800))</f>
        <v>0</v>
      </c>
    </row>
    <row r="148" spans="1:5" ht="19.899999999999999" customHeight="1" x14ac:dyDescent="0.2">
      <c r="A148" s="25">
        <v>4</v>
      </c>
      <c r="B148" s="29" t="s">
        <v>89</v>
      </c>
      <c r="C148" s="39"/>
      <c r="D148" s="30" t="s">
        <v>11</v>
      </c>
      <c r="E148" s="35" t="b">
        <f>IF(D148="MP",IF(C148=1,800))</f>
        <v>0</v>
      </c>
    </row>
    <row r="149" spans="1:5" ht="19.899999999999999" customHeight="1" x14ac:dyDescent="0.2">
      <c r="A149" s="25">
        <v>5</v>
      </c>
      <c r="B149" s="29" t="s">
        <v>90</v>
      </c>
      <c r="C149" s="39"/>
      <c r="D149" s="30" t="s">
        <v>11</v>
      </c>
      <c r="E149" s="35" t="b">
        <f>IF(D149="MP",IF(C149=1,800))</f>
        <v>0</v>
      </c>
    </row>
    <row r="150" spans="1:5" ht="19.899999999999999" customHeight="1" x14ac:dyDescent="0.2">
      <c r="A150" s="25">
        <v>6</v>
      </c>
      <c r="B150" s="1" t="s">
        <v>358</v>
      </c>
      <c r="C150" s="154">
        <v>1</v>
      </c>
      <c r="D150" s="30">
        <v>500</v>
      </c>
      <c r="E150" s="35">
        <f>PRODUCT(C150*D150)</f>
        <v>500</v>
      </c>
    </row>
    <row r="151" spans="1:5" ht="19.899999999999999" customHeight="1" x14ac:dyDescent="0.2">
      <c r="A151" s="25">
        <v>7</v>
      </c>
      <c r="B151" s="1" t="s">
        <v>64</v>
      </c>
      <c r="C151" s="3"/>
      <c r="D151" s="30">
        <v>200</v>
      </c>
      <c r="E151" s="35">
        <f>PRODUCT(C151*D151)</f>
        <v>0</v>
      </c>
    </row>
    <row r="152" spans="1:5" ht="30.6" customHeight="1" x14ac:dyDescent="0.2">
      <c r="A152" s="25">
        <v>8</v>
      </c>
      <c r="B152" s="1" t="s">
        <v>107</v>
      </c>
      <c r="C152" s="3"/>
      <c r="D152" s="30">
        <v>200</v>
      </c>
      <c r="E152" s="35">
        <f>PRODUCT(C152*D152)</f>
        <v>0</v>
      </c>
    </row>
    <row r="153" spans="1:5" ht="19.899999999999999" customHeight="1" x14ac:dyDescent="0.2">
      <c r="A153" s="25">
        <v>9</v>
      </c>
      <c r="B153" s="1" t="s">
        <v>5</v>
      </c>
      <c r="C153" s="3"/>
      <c r="D153" s="30">
        <v>200</v>
      </c>
      <c r="E153" s="35">
        <f>PRODUCT(C153*D153)</f>
        <v>0</v>
      </c>
    </row>
    <row r="154" spans="1:5" ht="19.899999999999999" customHeight="1" x14ac:dyDescent="0.2">
      <c r="A154" s="25">
        <v>10</v>
      </c>
      <c r="B154" s="1" t="s">
        <v>41</v>
      </c>
      <c r="C154" s="3"/>
      <c r="D154" s="30">
        <v>200</v>
      </c>
      <c r="E154" s="35">
        <f>PRODUCT(C154*D154)</f>
        <v>0</v>
      </c>
    </row>
    <row r="155" spans="1:5" ht="26.45" customHeight="1" x14ac:dyDescent="0.2">
      <c r="A155" s="228" t="s">
        <v>33</v>
      </c>
      <c r="B155" s="229"/>
      <c r="C155" s="229"/>
      <c r="D155" s="230"/>
      <c r="E155" s="36">
        <f>SUM(E145:E154)</f>
        <v>500</v>
      </c>
    </row>
    <row r="156" spans="1:5" ht="14.45" customHeight="1" x14ac:dyDescent="0.2"/>
    <row r="157" spans="1:5" ht="25.9" customHeight="1" x14ac:dyDescent="0.35">
      <c r="A157" s="223" t="s">
        <v>29</v>
      </c>
      <c r="B157" s="231"/>
      <c r="C157" s="231"/>
      <c r="D157" s="231"/>
      <c r="E157" s="232"/>
    </row>
    <row r="158" spans="1:5" ht="36" customHeight="1" x14ac:dyDescent="0.2">
      <c r="A158" s="15" t="s">
        <v>0</v>
      </c>
      <c r="B158" s="31" t="s">
        <v>30</v>
      </c>
      <c r="C158" s="18" t="s">
        <v>31</v>
      </c>
      <c r="D158" s="17" t="s">
        <v>91</v>
      </c>
      <c r="E158" s="17" t="s">
        <v>2</v>
      </c>
    </row>
    <row r="159" spans="1:5" ht="34.15" customHeight="1" x14ac:dyDescent="0.2">
      <c r="A159" s="25">
        <v>1</v>
      </c>
      <c r="B159" s="29" t="s">
        <v>92</v>
      </c>
      <c r="C159" s="2">
        <v>30</v>
      </c>
      <c r="D159" s="26">
        <v>20</v>
      </c>
      <c r="E159" s="35">
        <f>PRODUCT(C159*D159)</f>
        <v>600</v>
      </c>
    </row>
    <row r="160" spans="1:5" ht="23.45" customHeight="1" x14ac:dyDescent="0.2">
      <c r="A160" s="228" t="s">
        <v>34</v>
      </c>
      <c r="B160" s="229"/>
      <c r="C160" s="229"/>
      <c r="D160" s="230"/>
      <c r="E160" s="36">
        <f>SUM(E159:E159)</f>
        <v>600</v>
      </c>
    </row>
    <row r="161" spans="1:7" ht="23.45" customHeight="1" x14ac:dyDescent="0.2">
      <c r="A161" s="89">
        <v>2</v>
      </c>
      <c r="B161" s="218" t="s">
        <v>93</v>
      </c>
      <c r="C161" s="218"/>
      <c r="D161" s="218"/>
      <c r="E161" s="219"/>
    </row>
    <row r="162" spans="1:7" ht="27.6" customHeight="1" x14ac:dyDescent="0.2">
      <c r="A162" s="90">
        <v>3</v>
      </c>
      <c r="B162" s="218" t="s">
        <v>94</v>
      </c>
      <c r="C162" s="218"/>
      <c r="D162" s="218"/>
      <c r="E162" s="219"/>
      <c r="G162" s="32" t="s">
        <v>32</v>
      </c>
    </row>
    <row r="163" spans="1:7" ht="19.149999999999999" customHeight="1" x14ac:dyDescent="0.2"/>
    <row r="164" spans="1:7" ht="33.6" customHeight="1" x14ac:dyDescent="0.2">
      <c r="A164" s="220" t="s">
        <v>58</v>
      </c>
      <c r="B164" s="221"/>
      <c r="C164" s="221"/>
      <c r="D164" s="222"/>
      <c r="E164" s="109">
        <f>SUM(E63+E74+E87+E141+E155+E160)</f>
        <v>7245</v>
      </c>
    </row>
    <row r="165" spans="1:7" ht="20.100000000000001" customHeight="1" x14ac:dyDescent="0.2"/>
    <row r="166" spans="1:7" ht="15" x14ac:dyDescent="0.2">
      <c r="C166" s="41" t="s">
        <v>57</v>
      </c>
      <c r="D166" s="32"/>
    </row>
  </sheetData>
  <sheetProtection password="E8CE" sheet="1"/>
  <mergeCells count="19">
    <mergeCell ref="A8:E9"/>
    <mergeCell ref="C1:E6"/>
    <mergeCell ref="A11:E11"/>
    <mergeCell ref="A76:E76"/>
    <mergeCell ref="A13:E13"/>
    <mergeCell ref="A63:D63"/>
    <mergeCell ref="A65:E65"/>
    <mergeCell ref="A74:D74"/>
    <mergeCell ref="A164:D164"/>
    <mergeCell ref="A78:E78"/>
    <mergeCell ref="A143:E143"/>
    <mergeCell ref="A155:D155"/>
    <mergeCell ref="A89:E89"/>
    <mergeCell ref="A87:D87"/>
    <mergeCell ref="A141:D141"/>
    <mergeCell ref="A157:E157"/>
    <mergeCell ref="A160:D160"/>
    <mergeCell ref="B162:E162"/>
    <mergeCell ref="B161:E161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D7D2C-B56D-44D2-8CF2-B2FDE581AD3E}">
  <dimension ref="A1:I166"/>
  <sheetViews>
    <sheetView zoomScaleNormal="100" workbookViewId="0">
      <selection activeCell="A11" sqref="A11:E11"/>
    </sheetView>
  </sheetViews>
  <sheetFormatPr defaultColWidth="8.85546875" defaultRowHeight="12.75" x14ac:dyDescent="0.2"/>
  <cols>
    <col min="1" max="1" width="6.85546875" customWidth="1"/>
    <col min="2" max="2" width="75.28515625" customWidth="1"/>
    <col min="3" max="3" width="18.5703125" customWidth="1"/>
    <col min="4" max="4" width="14.7109375" customWidth="1"/>
    <col min="5" max="5" width="20.140625" customWidth="1"/>
  </cols>
  <sheetData>
    <row r="1" spans="1:5" ht="13.15" customHeight="1" x14ac:dyDescent="0.2">
      <c r="C1" s="197" t="s">
        <v>403</v>
      </c>
      <c r="D1" s="198"/>
      <c r="E1" s="199"/>
    </row>
    <row r="2" spans="1:5" ht="13.15" customHeight="1" x14ac:dyDescent="0.2">
      <c r="C2" s="200"/>
      <c r="D2" s="201"/>
      <c r="E2" s="202"/>
    </row>
    <row r="3" spans="1:5" ht="13.15" customHeight="1" x14ac:dyDescent="0.2">
      <c r="C3" s="200"/>
      <c r="D3" s="201"/>
      <c r="E3" s="202"/>
    </row>
    <row r="4" spans="1:5" ht="13.15" customHeight="1" x14ac:dyDescent="0.2">
      <c r="C4" s="200"/>
      <c r="D4" s="201"/>
      <c r="E4" s="202"/>
    </row>
    <row r="5" spans="1:5" ht="13.15" customHeight="1" x14ac:dyDescent="0.2">
      <c r="C5" s="200"/>
      <c r="D5" s="201"/>
      <c r="E5" s="202"/>
    </row>
    <row r="6" spans="1:5" ht="13.15" customHeight="1" x14ac:dyDescent="0.2">
      <c r="C6" s="203"/>
      <c r="D6" s="204"/>
      <c r="E6" s="205"/>
    </row>
    <row r="8" spans="1:5" x14ac:dyDescent="0.2">
      <c r="A8" s="196" t="s">
        <v>196</v>
      </c>
      <c r="B8" s="196"/>
      <c r="C8" s="196"/>
      <c r="D8" s="196"/>
      <c r="E8" s="196"/>
    </row>
    <row r="9" spans="1:5" ht="15.6" customHeight="1" x14ac:dyDescent="0.2">
      <c r="A9" s="196"/>
      <c r="B9" s="196"/>
      <c r="C9" s="196"/>
      <c r="D9" s="196"/>
      <c r="E9" s="196"/>
    </row>
    <row r="10" spans="1:5" ht="15.6" customHeight="1" x14ac:dyDescent="0.2">
      <c r="A10" s="5"/>
      <c r="B10" s="5"/>
      <c r="C10" s="5"/>
      <c r="D10" s="5"/>
      <c r="E10" s="5"/>
    </row>
    <row r="11" spans="1:5" ht="33.6" customHeight="1" x14ac:dyDescent="0.2">
      <c r="A11" s="206" t="s">
        <v>36</v>
      </c>
      <c r="B11" s="207"/>
      <c r="C11" s="207"/>
      <c r="D11" s="207"/>
      <c r="E11" s="207"/>
    </row>
    <row r="12" spans="1:5" ht="19.899999999999999" customHeight="1" x14ac:dyDescent="0.2">
      <c r="A12" s="5"/>
      <c r="B12" s="5"/>
      <c r="C12" s="5"/>
      <c r="D12" s="5"/>
      <c r="E12" s="5"/>
    </row>
    <row r="13" spans="1:5" ht="25.9" customHeight="1" x14ac:dyDescent="0.35">
      <c r="A13" s="210" t="s">
        <v>23</v>
      </c>
      <c r="B13" s="211"/>
      <c r="C13" s="211"/>
      <c r="D13" s="211"/>
      <c r="E13" s="212"/>
    </row>
    <row r="14" spans="1:5" ht="36.6" customHeight="1" x14ac:dyDescent="0.2">
      <c r="A14" s="6" t="s">
        <v>0</v>
      </c>
      <c r="B14" s="7" t="s">
        <v>68</v>
      </c>
      <c r="C14" s="8" t="s">
        <v>13</v>
      </c>
      <c r="D14" s="8" t="s">
        <v>35</v>
      </c>
      <c r="E14" s="8" t="s">
        <v>2</v>
      </c>
    </row>
    <row r="15" spans="1:5" ht="18" customHeight="1" x14ac:dyDescent="0.2">
      <c r="A15" s="9">
        <v>1</v>
      </c>
      <c r="B15" s="160" t="s">
        <v>402</v>
      </c>
      <c r="C15" s="10" t="s">
        <v>24</v>
      </c>
      <c r="D15" s="2"/>
      <c r="E15" s="33" t="b">
        <f>IF(C15="M",IF(D15=1,1500,IF(D15=2,1170,IF(D15=3,1000,IF(D15=4,830,IF(D15=5,670,IF(D15=6,500)))))))</f>
        <v>0</v>
      </c>
    </row>
    <row r="16" spans="1:5" ht="18" customHeight="1" x14ac:dyDescent="0.2">
      <c r="A16" s="9">
        <v>2</v>
      </c>
      <c r="B16" s="1"/>
      <c r="C16" s="10" t="s">
        <v>24</v>
      </c>
      <c r="D16" s="2"/>
      <c r="E16" s="33" t="b">
        <f>IF(C16="M",IF(D16=1,1500,IF(D16=2,1170,IF(D16=3,1000,IF(D16=4,830,IF(D16=5,670,IF(D16=6,500)))))))</f>
        <v>0</v>
      </c>
    </row>
    <row r="17" spans="1:5" ht="18" customHeight="1" x14ac:dyDescent="0.2">
      <c r="A17" s="9">
        <v>3</v>
      </c>
      <c r="B17" s="1"/>
      <c r="C17" s="10" t="s">
        <v>24</v>
      </c>
      <c r="D17" s="2"/>
      <c r="E17" s="33" t="b">
        <f>IF(C17="M",IF(D17=1,1500,IF(D17=2,1170,IF(D17=3,1000,IF(D17=4,830,IF(D17=5,670,IF(D17=6,500)))))))</f>
        <v>0</v>
      </c>
    </row>
    <row r="18" spans="1:5" ht="18" customHeight="1" x14ac:dyDescent="0.2">
      <c r="A18" s="9">
        <v>4</v>
      </c>
      <c r="B18" s="1"/>
      <c r="C18" s="10" t="s">
        <v>24</v>
      </c>
      <c r="D18" s="2"/>
      <c r="E18" s="33" t="b">
        <f>IF(C18="M",IF(D18=1,1500,IF(D18=2,1170,IF(D18=3,1000,IF(D18=4,830,IF(D18=5,670,IF(D18=6,500)))))))</f>
        <v>0</v>
      </c>
    </row>
    <row r="19" spans="1:5" ht="18" customHeight="1" x14ac:dyDescent="0.2">
      <c r="A19" s="9">
        <v>5</v>
      </c>
      <c r="B19" s="1"/>
      <c r="C19" s="10" t="s">
        <v>40</v>
      </c>
      <c r="D19" s="2"/>
      <c r="E19" s="33">
        <f>IF(C19="Md",IF(D19=1,500,IF(D19=2,390,IF(D19=3,333,))))</f>
        <v>0</v>
      </c>
    </row>
    <row r="20" spans="1:5" ht="18" customHeight="1" x14ac:dyDescent="0.2">
      <c r="A20" s="9">
        <v>6</v>
      </c>
      <c r="B20" s="1"/>
      <c r="C20" s="10" t="s">
        <v>40</v>
      </c>
      <c r="D20" s="2"/>
      <c r="E20" s="33">
        <f>IF(C20="Md",IF(D20=1,500,IF(D20=2,390,IF(D20=3,333,))))</f>
        <v>0</v>
      </c>
    </row>
    <row r="21" spans="1:5" ht="18" customHeight="1" x14ac:dyDescent="0.2">
      <c r="A21" s="40">
        <v>7</v>
      </c>
      <c r="B21" s="1"/>
      <c r="C21" s="10" t="s">
        <v>40</v>
      </c>
      <c r="D21" s="2"/>
      <c r="E21" s="33">
        <f>IF(C21="Md",IF(D21=1,500,IF(D21=2,390,IF(D21=3,333,))))</f>
        <v>0</v>
      </c>
    </row>
    <row r="22" spans="1:5" ht="18" customHeight="1" x14ac:dyDescent="0.2">
      <c r="A22" s="9">
        <v>8</v>
      </c>
      <c r="B22" s="1"/>
      <c r="C22" s="10" t="s">
        <v>40</v>
      </c>
      <c r="D22" s="2"/>
      <c r="E22" s="33">
        <f>IF(C22="Md",IF(D22=1,500,IF(D22=2,390,IF(D22=3,333,))))</f>
        <v>0</v>
      </c>
    </row>
    <row r="23" spans="1:5" ht="18" customHeight="1" x14ac:dyDescent="0.2">
      <c r="A23" s="40">
        <v>9</v>
      </c>
      <c r="B23" s="1"/>
      <c r="C23" s="10" t="s">
        <v>40</v>
      </c>
      <c r="D23" s="2"/>
      <c r="E23" s="33">
        <f>IF(C23="Md",IF(D23=1,500,IF(D23=2,390,IF(D23=3,333,))))</f>
        <v>0</v>
      </c>
    </row>
    <row r="24" spans="1:5" ht="18" customHeight="1" x14ac:dyDescent="0.2">
      <c r="A24" s="9">
        <v>10</v>
      </c>
      <c r="B24" s="1"/>
      <c r="C24" s="10" t="s">
        <v>11</v>
      </c>
      <c r="D24" s="2"/>
      <c r="E24" s="33" t="b">
        <f t="shared" ref="E24:E43" si="0">IF(C24="MP",IF(D24=1,300,IF(D24=2,230,IF(D24=3,200,IF(D24=4,170,IF(D24=5,135,IF(D24=6,100)))))))</f>
        <v>0</v>
      </c>
    </row>
    <row r="25" spans="1:5" ht="18" customHeight="1" x14ac:dyDescent="0.2">
      <c r="A25" s="40">
        <v>11</v>
      </c>
      <c r="B25" s="1" t="s">
        <v>401</v>
      </c>
      <c r="C25" s="10" t="s">
        <v>11</v>
      </c>
      <c r="D25" s="2">
        <v>2</v>
      </c>
      <c r="E25" s="33">
        <f t="shared" si="0"/>
        <v>230</v>
      </c>
    </row>
    <row r="26" spans="1:5" ht="18" customHeight="1" x14ac:dyDescent="0.2">
      <c r="A26" s="9">
        <v>12</v>
      </c>
      <c r="B26" s="1" t="s">
        <v>400</v>
      </c>
      <c r="C26" s="10" t="s">
        <v>11</v>
      </c>
      <c r="D26" s="2">
        <v>6</v>
      </c>
      <c r="E26" s="33">
        <f t="shared" si="0"/>
        <v>100</v>
      </c>
    </row>
    <row r="27" spans="1:5" ht="18" customHeight="1" x14ac:dyDescent="0.2">
      <c r="A27" s="40">
        <v>13</v>
      </c>
      <c r="B27" s="160" t="s">
        <v>399</v>
      </c>
      <c r="C27" s="10" t="s">
        <v>11</v>
      </c>
      <c r="D27" s="2"/>
      <c r="E27" s="33" t="b">
        <f t="shared" si="0"/>
        <v>0</v>
      </c>
    </row>
    <row r="28" spans="1:5" ht="18" customHeight="1" x14ac:dyDescent="0.2">
      <c r="A28" s="9">
        <v>14</v>
      </c>
      <c r="B28" s="1"/>
      <c r="C28" s="10" t="s">
        <v>11</v>
      </c>
      <c r="D28" s="2"/>
      <c r="E28" s="33" t="b">
        <f t="shared" si="0"/>
        <v>0</v>
      </c>
    </row>
    <row r="29" spans="1:5" ht="18" customHeight="1" x14ac:dyDescent="0.2">
      <c r="A29" s="40">
        <v>15</v>
      </c>
      <c r="B29" s="1"/>
      <c r="C29" s="10" t="s">
        <v>11</v>
      </c>
      <c r="D29" s="2"/>
      <c r="E29" s="33" t="b">
        <f t="shared" si="0"/>
        <v>0</v>
      </c>
    </row>
    <row r="30" spans="1:5" ht="18" customHeight="1" x14ac:dyDescent="0.2">
      <c r="A30" s="9">
        <v>16</v>
      </c>
      <c r="B30" s="1"/>
      <c r="C30" s="10" t="s">
        <v>11</v>
      </c>
      <c r="D30" s="2"/>
      <c r="E30" s="33" t="b">
        <f t="shared" si="0"/>
        <v>0</v>
      </c>
    </row>
    <row r="31" spans="1:5" ht="18" customHeight="1" x14ac:dyDescent="0.2">
      <c r="A31" s="40">
        <v>17</v>
      </c>
      <c r="B31" s="1"/>
      <c r="C31" s="10" t="s">
        <v>11</v>
      </c>
      <c r="D31" s="2"/>
      <c r="E31" s="33" t="b">
        <f t="shared" si="0"/>
        <v>0</v>
      </c>
    </row>
    <row r="32" spans="1:5" ht="18" customHeight="1" x14ac:dyDescent="0.2">
      <c r="A32" s="9">
        <v>18</v>
      </c>
      <c r="B32" s="1"/>
      <c r="C32" s="10" t="s">
        <v>11</v>
      </c>
      <c r="D32" s="2"/>
      <c r="E32" s="33" t="b">
        <f t="shared" si="0"/>
        <v>0</v>
      </c>
    </row>
    <row r="33" spans="1:5" ht="18" customHeight="1" x14ac:dyDescent="0.2">
      <c r="A33" s="40">
        <v>19</v>
      </c>
      <c r="B33" s="1"/>
      <c r="C33" s="10" t="s">
        <v>11</v>
      </c>
      <c r="D33" s="2"/>
      <c r="E33" s="33" t="b">
        <f t="shared" si="0"/>
        <v>0</v>
      </c>
    </row>
    <row r="34" spans="1:5" ht="18" customHeight="1" x14ac:dyDescent="0.2">
      <c r="A34" s="9">
        <v>20</v>
      </c>
      <c r="B34" s="1"/>
      <c r="C34" s="10" t="s">
        <v>11</v>
      </c>
      <c r="D34" s="2"/>
      <c r="E34" s="33" t="b">
        <f t="shared" si="0"/>
        <v>0</v>
      </c>
    </row>
    <row r="35" spans="1:5" ht="18" customHeight="1" x14ac:dyDescent="0.2">
      <c r="A35" s="40">
        <v>21</v>
      </c>
      <c r="B35" s="1"/>
      <c r="C35" s="10" t="s">
        <v>11</v>
      </c>
      <c r="D35" s="2"/>
      <c r="E35" s="33" t="b">
        <f t="shared" si="0"/>
        <v>0</v>
      </c>
    </row>
    <row r="36" spans="1:5" ht="18" customHeight="1" x14ac:dyDescent="0.2">
      <c r="A36" s="9">
        <v>22</v>
      </c>
      <c r="B36" s="1"/>
      <c r="C36" s="10" t="s">
        <v>11</v>
      </c>
      <c r="D36" s="2"/>
      <c r="E36" s="33" t="b">
        <f t="shared" si="0"/>
        <v>0</v>
      </c>
    </row>
    <row r="37" spans="1:5" ht="18" customHeight="1" x14ac:dyDescent="0.2">
      <c r="A37" s="40">
        <v>23</v>
      </c>
      <c r="B37" s="1"/>
      <c r="C37" s="10" t="s">
        <v>11</v>
      </c>
      <c r="D37" s="2"/>
      <c r="E37" s="33" t="b">
        <f t="shared" si="0"/>
        <v>0</v>
      </c>
    </row>
    <row r="38" spans="1:5" ht="18" customHeight="1" x14ac:dyDescent="0.2">
      <c r="A38" s="9">
        <v>24</v>
      </c>
      <c r="B38" s="1"/>
      <c r="C38" s="10" t="s">
        <v>11</v>
      </c>
      <c r="D38" s="2"/>
      <c r="E38" s="33" t="b">
        <f t="shared" si="0"/>
        <v>0</v>
      </c>
    </row>
    <row r="39" spans="1:5" ht="18" customHeight="1" x14ac:dyDescent="0.2">
      <c r="A39" s="40">
        <v>25</v>
      </c>
      <c r="B39" s="1"/>
      <c r="C39" s="10" t="s">
        <v>11</v>
      </c>
      <c r="D39" s="2"/>
      <c r="E39" s="33" t="b">
        <f t="shared" si="0"/>
        <v>0</v>
      </c>
    </row>
    <row r="40" spans="1:5" ht="18" customHeight="1" x14ac:dyDescent="0.2">
      <c r="A40" s="9">
        <v>26</v>
      </c>
      <c r="B40" s="1"/>
      <c r="C40" s="10" t="s">
        <v>11</v>
      </c>
      <c r="D40" s="2"/>
      <c r="E40" s="33" t="b">
        <f t="shared" si="0"/>
        <v>0</v>
      </c>
    </row>
    <row r="41" spans="1:5" ht="18" customHeight="1" x14ac:dyDescent="0.2">
      <c r="A41" s="40">
        <v>27</v>
      </c>
      <c r="B41" s="1"/>
      <c r="C41" s="10" t="s">
        <v>11</v>
      </c>
      <c r="D41" s="2"/>
      <c r="E41" s="33" t="b">
        <f t="shared" si="0"/>
        <v>0</v>
      </c>
    </row>
    <row r="42" spans="1:5" ht="18" customHeight="1" x14ac:dyDescent="0.2">
      <c r="A42" s="9">
        <v>28</v>
      </c>
      <c r="B42" s="1"/>
      <c r="C42" s="10" t="s">
        <v>11</v>
      </c>
      <c r="D42" s="2"/>
      <c r="E42" s="33" t="b">
        <f t="shared" si="0"/>
        <v>0</v>
      </c>
    </row>
    <row r="43" spans="1:5" ht="18" customHeight="1" x14ac:dyDescent="0.2">
      <c r="A43" s="40">
        <v>29</v>
      </c>
      <c r="B43" s="1"/>
      <c r="C43" s="10" t="s">
        <v>11</v>
      </c>
      <c r="D43" s="2"/>
      <c r="E43" s="33" t="b">
        <f t="shared" si="0"/>
        <v>0</v>
      </c>
    </row>
    <row r="44" spans="1:5" ht="18" customHeight="1" x14ac:dyDescent="0.2">
      <c r="A44" s="9">
        <v>30</v>
      </c>
      <c r="B44" s="1" t="s">
        <v>398</v>
      </c>
      <c r="C44" s="10" t="s">
        <v>12</v>
      </c>
      <c r="D44" s="2">
        <v>1</v>
      </c>
      <c r="E44" s="33">
        <f t="shared" ref="E44:E58" si="1">IF(C44="PP",IF(D44=1,300,IF(D44=2,230,IF(D44=3,200,IF(D44=4,170,IF(D44=5,135,IF(D44=6,100)))))))</f>
        <v>300</v>
      </c>
    </row>
    <row r="45" spans="1:5" ht="18" customHeight="1" x14ac:dyDescent="0.2">
      <c r="A45" s="40">
        <v>31</v>
      </c>
      <c r="B45" s="1" t="s">
        <v>397</v>
      </c>
      <c r="C45" s="10" t="s">
        <v>12</v>
      </c>
      <c r="D45" s="159">
        <v>6</v>
      </c>
      <c r="E45" s="33">
        <f t="shared" si="1"/>
        <v>100</v>
      </c>
    </row>
    <row r="46" spans="1:5" ht="18" customHeight="1" x14ac:dyDescent="0.2">
      <c r="A46" s="9">
        <v>32</v>
      </c>
      <c r="B46" s="1"/>
      <c r="C46" s="10" t="s">
        <v>12</v>
      </c>
      <c r="D46" s="2"/>
      <c r="E46" s="33" t="b">
        <f t="shared" si="1"/>
        <v>0</v>
      </c>
    </row>
    <row r="47" spans="1:5" ht="18" customHeight="1" x14ac:dyDescent="0.2">
      <c r="A47" s="40">
        <v>33</v>
      </c>
      <c r="B47" s="1"/>
      <c r="C47" s="10" t="s">
        <v>12</v>
      </c>
      <c r="D47" s="2"/>
      <c r="E47" s="33" t="b">
        <f t="shared" si="1"/>
        <v>0</v>
      </c>
    </row>
    <row r="48" spans="1:5" ht="18" customHeight="1" x14ac:dyDescent="0.2">
      <c r="A48" s="9">
        <v>34</v>
      </c>
      <c r="B48" s="1"/>
      <c r="C48" s="10" t="s">
        <v>12</v>
      </c>
      <c r="D48" s="2"/>
      <c r="E48" s="33" t="b">
        <f t="shared" si="1"/>
        <v>0</v>
      </c>
    </row>
    <row r="49" spans="1:5" ht="18" customHeight="1" x14ac:dyDescent="0.2">
      <c r="A49" s="40">
        <v>35</v>
      </c>
      <c r="B49" s="1"/>
      <c r="C49" s="10" t="s">
        <v>12</v>
      </c>
      <c r="D49" s="2"/>
      <c r="E49" s="33" t="b">
        <f t="shared" si="1"/>
        <v>0</v>
      </c>
    </row>
    <row r="50" spans="1:5" ht="18" customHeight="1" x14ac:dyDescent="0.2">
      <c r="A50" s="9">
        <v>36</v>
      </c>
      <c r="B50" s="1"/>
      <c r="C50" s="10" t="s">
        <v>12</v>
      </c>
      <c r="D50" s="2"/>
      <c r="E50" s="33" t="b">
        <f t="shared" si="1"/>
        <v>0</v>
      </c>
    </row>
    <row r="51" spans="1:5" ht="18" customHeight="1" x14ac:dyDescent="0.2">
      <c r="A51" s="40">
        <v>37</v>
      </c>
      <c r="B51" s="1"/>
      <c r="C51" s="10" t="s">
        <v>12</v>
      </c>
      <c r="D51" s="2"/>
      <c r="E51" s="33" t="b">
        <f t="shared" si="1"/>
        <v>0</v>
      </c>
    </row>
    <row r="52" spans="1:5" ht="18" customHeight="1" x14ac:dyDescent="0.2">
      <c r="A52" s="9">
        <v>38</v>
      </c>
      <c r="B52" s="1"/>
      <c r="C52" s="10" t="s">
        <v>12</v>
      </c>
      <c r="D52" s="2"/>
      <c r="E52" s="33" t="b">
        <f t="shared" si="1"/>
        <v>0</v>
      </c>
    </row>
    <row r="53" spans="1:5" ht="18" customHeight="1" x14ac:dyDescent="0.2">
      <c r="A53" s="40">
        <v>39</v>
      </c>
      <c r="B53" s="1"/>
      <c r="C53" s="10" t="s">
        <v>12</v>
      </c>
      <c r="D53" s="2"/>
      <c r="E53" s="33" t="b">
        <f t="shared" si="1"/>
        <v>0</v>
      </c>
    </row>
    <row r="54" spans="1:5" ht="18" customHeight="1" x14ac:dyDescent="0.2">
      <c r="A54" s="9">
        <v>40</v>
      </c>
      <c r="B54" s="1"/>
      <c r="C54" s="10" t="s">
        <v>12</v>
      </c>
      <c r="D54" s="2"/>
      <c r="E54" s="33" t="b">
        <f t="shared" si="1"/>
        <v>0</v>
      </c>
    </row>
    <row r="55" spans="1:5" ht="18" customHeight="1" x14ac:dyDescent="0.2">
      <c r="A55" s="40">
        <v>41</v>
      </c>
      <c r="B55" s="1"/>
      <c r="C55" s="10" t="s">
        <v>12</v>
      </c>
      <c r="D55" s="2"/>
      <c r="E55" s="33" t="b">
        <f t="shared" si="1"/>
        <v>0</v>
      </c>
    </row>
    <row r="56" spans="1:5" ht="18" customHeight="1" x14ac:dyDescent="0.2">
      <c r="A56" s="9">
        <v>42</v>
      </c>
      <c r="B56" s="1"/>
      <c r="C56" s="10" t="s">
        <v>12</v>
      </c>
      <c r="D56" s="2"/>
      <c r="E56" s="33" t="b">
        <f t="shared" si="1"/>
        <v>0</v>
      </c>
    </row>
    <row r="57" spans="1:5" ht="18" customHeight="1" x14ac:dyDescent="0.2">
      <c r="A57" s="40">
        <v>43</v>
      </c>
      <c r="B57" s="1"/>
      <c r="C57" s="10" t="s">
        <v>12</v>
      </c>
      <c r="D57" s="2"/>
      <c r="E57" s="33" t="b">
        <f t="shared" si="1"/>
        <v>0</v>
      </c>
    </row>
    <row r="58" spans="1:5" ht="18" customHeight="1" x14ac:dyDescent="0.2">
      <c r="A58" s="9">
        <v>44</v>
      </c>
      <c r="B58" s="1"/>
      <c r="C58" s="10" t="s">
        <v>12</v>
      </c>
      <c r="D58" s="2"/>
      <c r="E58" s="33" t="b">
        <f t="shared" si="1"/>
        <v>0</v>
      </c>
    </row>
    <row r="59" spans="1:5" ht="18" customHeight="1" x14ac:dyDescent="0.2">
      <c r="A59" s="40">
        <v>45</v>
      </c>
      <c r="B59" s="1"/>
      <c r="C59" s="10" t="s">
        <v>17</v>
      </c>
      <c r="D59" s="2"/>
      <c r="E59" s="33" t="b">
        <f>IF(C59="RS",IF(D59=1,1000))</f>
        <v>0</v>
      </c>
    </row>
    <row r="60" spans="1:5" ht="18" customHeight="1" x14ac:dyDescent="0.2">
      <c r="A60" s="9">
        <v>46</v>
      </c>
      <c r="B60" s="1"/>
      <c r="C60" s="10" t="s">
        <v>17</v>
      </c>
      <c r="D60" s="2"/>
      <c r="E60" s="33" t="b">
        <f>IF(C60="RS",IF(D60=1,1000))</f>
        <v>0</v>
      </c>
    </row>
    <row r="61" spans="1:5" ht="18" customHeight="1" x14ac:dyDescent="0.2">
      <c r="A61" s="40">
        <v>47</v>
      </c>
      <c r="B61" s="1"/>
      <c r="C61" s="10" t="s">
        <v>18</v>
      </c>
      <c r="D61" s="2"/>
      <c r="E61" s="33" t="b">
        <f>IF(C61="RP",IF(D61=1,200))</f>
        <v>0</v>
      </c>
    </row>
    <row r="62" spans="1:5" ht="18" customHeight="1" x14ac:dyDescent="0.2">
      <c r="A62" s="9">
        <v>48</v>
      </c>
      <c r="B62" s="1"/>
      <c r="C62" s="10" t="s">
        <v>18</v>
      </c>
      <c r="D62" s="2"/>
      <c r="E62" s="33" t="b">
        <f>IF(C62="RP",IF(D62=1,200))</f>
        <v>0</v>
      </c>
    </row>
    <row r="63" spans="1:5" ht="24.6" customHeight="1" x14ac:dyDescent="0.2">
      <c r="A63" s="213" t="s">
        <v>20</v>
      </c>
      <c r="B63" s="214"/>
      <c r="C63" s="214"/>
      <c r="D63" s="215"/>
      <c r="E63" s="34">
        <f>SUM(E15:E62)</f>
        <v>730</v>
      </c>
    </row>
    <row r="64" spans="1:5" ht="20.45" customHeight="1" x14ac:dyDescent="0.2">
      <c r="A64" s="5"/>
      <c r="B64" s="5"/>
      <c r="C64" s="5"/>
      <c r="D64" s="5"/>
      <c r="E64" s="5"/>
    </row>
    <row r="65" spans="1:5" ht="25.15" customHeight="1" x14ac:dyDescent="0.35">
      <c r="A65" s="216" t="s">
        <v>21</v>
      </c>
      <c r="B65" s="217"/>
      <c r="C65" s="217"/>
      <c r="D65" s="217"/>
      <c r="E65" s="217"/>
    </row>
    <row r="66" spans="1:5" ht="53.45" customHeight="1" x14ac:dyDescent="0.2">
      <c r="A66" s="6" t="s">
        <v>0</v>
      </c>
      <c r="B66" s="7" t="s">
        <v>69</v>
      </c>
      <c r="C66" s="8" t="s">
        <v>55</v>
      </c>
      <c r="D66" s="8" t="s">
        <v>3</v>
      </c>
      <c r="E66" s="8" t="s">
        <v>2</v>
      </c>
    </row>
    <row r="67" spans="1:5" ht="19.899999999999999" customHeight="1" x14ac:dyDescent="0.2">
      <c r="A67" s="9">
        <v>1</v>
      </c>
      <c r="B67" s="1" t="s">
        <v>25</v>
      </c>
      <c r="C67" s="39"/>
      <c r="D67" s="11" t="s">
        <v>24</v>
      </c>
      <c r="E67" s="35" t="b">
        <f>IF(D67="M",IF(C67=1,3000))</f>
        <v>0</v>
      </c>
    </row>
    <row r="68" spans="1:5" ht="19.899999999999999" customHeight="1" x14ac:dyDescent="0.2">
      <c r="A68" s="9">
        <v>2</v>
      </c>
      <c r="B68" s="1" t="s">
        <v>26</v>
      </c>
      <c r="C68" s="39"/>
      <c r="D68" s="11" t="s">
        <v>24</v>
      </c>
      <c r="E68" s="35" t="b">
        <f>IF(D68="M",IF(C68=1,2500))</f>
        <v>0</v>
      </c>
    </row>
    <row r="69" spans="1:5" ht="19.899999999999999" customHeight="1" x14ac:dyDescent="0.2">
      <c r="A69" s="9">
        <v>3</v>
      </c>
      <c r="B69" s="1" t="s">
        <v>101</v>
      </c>
      <c r="C69" s="3"/>
      <c r="D69" s="11">
        <v>1500</v>
      </c>
      <c r="E69" s="35">
        <f>PRODUCT(C69*D69)</f>
        <v>0</v>
      </c>
    </row>
    <row r="70" spans="1:5" ht="19.899999999999999" customHeight="1" x14ac:dyDescent="0.2">
      <c r="A70" s="9">
        <v>4</v>
      </c>
      <c r="B70" s="1" t="s">
        <v>100</v>
      </c>
      <c r="C70" s="3"/>
      <c r="D70" s="11">
        <v>1000</v>
      </c>
      <c r="E70" s="35">
        <f>PRODUCT(C70*D70)</f>
        <v>0</v>
      </c>
    </row>
    <row r="71" spans="1:5" ht="19.899999999999999" customHeight="1" x14ac:dyDescent="0.2">
      <c r="A71" s="9">
        <v>5</v>
      </c>
      <c r="B71" s="157" t="s">
        <v>396</v>
      </c>
      <c r="C71" s="3">
        <v>1</v>
      </c>
      <c r="D71" s="11">
        <v>500</v>
      </c>
      <c r="E71" s="35">
        <f>PRODUCT(C71*D71)</f>
        <v>500</v>
      </c>
    </row>
    <row r="72" spans="1:5" ht="19.899999999999999" customHeight="1" x14ac:dyDescent="0.2">
      <c r="A72" s="9">
        <v>6</v>
      </c>
      <c r="B72" s="1" t="s">
        <v>395</v>
      </c>
      <c r="C72" s="3">
        <v>1</v>
      </c>
      <c r="D72" s="11">
        <v>300</v>
      </c>
      <c r="E72" s="35">
        <f>PRODUCT(C72*D72)</f>
        <v>300</v>
      </c>
    </row>
    <row r="73" spans="1:5" ht="24" customHeight="1" x14ac:dyDescent="0.2">
      <c r="A73" s="9">
        <v>7</v>
      </c>
      <c r="B73" s="158" t="s">
        <v>394</v>
      </c>
      <c r="C73" s="3"/>
      <c r="D73" s="11">
        <v>200</v>
      </c>
      <c r="E73" s="35">
        <f>PRODUCT(C73*D73)</f>
        <v>0</v>
      </c>
    </row>
    <row r="74" spans="1:5" ht="25.15" customHeight="1" x14ac:dyDescent="0.2">
      <c r="A74" s="213" t="s">
        <v>22</v>
      </c>
      <c r="B74" s="214"/>
      <c r="C74" s="214"/>
      <c r="D74" s="215"/>
      <c r="E74" s="36">
        <f>SUM(E67:E73)</f>
        <v>800</v>
      </c>
    </row>
    <row r="75" spans="1:5" ht="18.600000000000001" customHeight="1" x14ac:dyDescent="0.2">
      <c r="A75" s="12"/>
      <c r="B75" s="13"/>
      <c r="C75" s="13"/>
      <c r="D75" s="13"/>
      <c r="E75" s="14"/>
    </row>
    <row r="76" spans="1:5" ht="57" customHeight="1" x14ac:dyDescent="0.2">
      <c r="A76" s="208" t="s">
        <v>70</v>
      </c>
      <c r="B76" s="209"/>
      <c r="C76" s="209"/>
      <c r="D76" s="209"/>
      <c r="E76" s="209"/>
    </row>
    <row r="77" spans="1:5" ht="17.45" customHeight="1" x14ac:dyDescent="0.2"/>
    <row r="78" spans="1:5" ht="27" customHeight="1" x14ac:dyDescent="0.2">
      <c r="A78" s="223" t="s">
        <v>6</v>
      </c>
      <c r="B78" s="224"/>
      <c r="C78" s="224"/>
      <c r="D78" s="224"/>
      <c r="E78" s="225"/>
    </row>
    <row r="79" spans="1:5" ht="51" customHeight="1" x14ac:dyDescent="0.2">
      <c r="A79" s="15" t="s">
        <v>0</v>
      </c>
      <c r="B79" s="24" t="s">
        <v>71</v>
      </c>
      <c r="C79" s="17" t="s">
        <v>14</v>
      </c>
      <c r="D79" s="18" t="s">
        <v>1</v>
      </c>
      <c r="E79" s="18" t="s">
        <v>2</v>
      </c>
    </row>
    <row r="80" spans="1:5" ht="19.899999999999999" customHeight="1" x14ac:dyDescent="0.2">
      <c r="A80" s="15">
        <v>1</v>
      </c>
      <c r="B80" s="16" t="s">
        <v>82</v>
      </c>
      <c r="C80" s="4">
        <v>12</v>
      </c>
      <c r="D80" s="19">
        <v>20</v>
      </c>
      <c r="E80" s="37">
        <f t="shared" ref="E80:E86" si="2">PRODUCT(C80*D80)</f>
        <v>240</v>
      </c>
    </row>
    <row r="81" spans="1:9" ht="19.899999999999999" customHeight="1" x14ac:dyDescent="0.2">
      <c r="A81" s="15">
        <v>2</v>
      </c>
      <c r="B81" s="16" t="s">
        <v>83</v>
      </c>
      <c r="C81" s="4">
        <v>58</v>
      </c>
      <c r="D81" s="19">
        <v>20</v>
      </c>
      <c r="E81" s="37">
        <f t="shared" si="2"/>
        <v>1160</v>
      </c>
    </row>
    <row r="82" spans="1:9" ht="19.899999999999999" customHeight="1" x14ac:dyDescent="0.2">
      <c r="A82" s="15">
        <v>3</v>
      </c>
      <c r="B82" s="16" t="s">
        <v>84</v>
      </c>
      <c r="C82" s="4">
        <v>14</v>
      </c>
      <c r="D82" s="19">
        <v>20</v>
      </c>
      <c r="E82" s="37">
        <f t="shared" si="2"/>
        <v>280</v>
      </c>
    </row>
    <row r="83" spans="1:9" ht="19.899999999999999" customHeight="1" x14ac:dyDescent="0.2">
      <c r="A83" s="15">
        <v>4</v>
      </c>
      <c r="B83" s="16" t="s">
        <v>85</v>
      </c>
      <c r="C83" s="4">
        <v>10</v>
      </c>
      <c r="D83" s="19">
        <v>20</v>
      </c>
      <c r="E83" s="37">
        <f t="shared" si="2"/>
        <v>200</v>
      </c>
    </row>
    <row r="84" spans="1:9" ht="19.899999999999999" customHeight="1" x14ac:dyDescent="0.2">
      <c r="A84" s="15">
        <v>5</v>
      </c>
      <c r="B84" s="42" t="s">
        <v>86</v>
      </c>
      <c r="C84" s="4">
        <v>46</v>
      </c>
      <c r="D84" s="19">
        <v>20</v>
      </c>
      <c r="E84" s="37">
        <f t="shared" si="2"/>
        <v>920</v>
      </c>
    </row>
    <row r="85" spans="1:9" ht="19.899999999999999" customHeight="1" x14ac:dyDescent="0.2">
      <c r="A85" s="15">
        <v>6</v>
      </c>
      <c r="B85" s="16" t="s">
        <v>4</v>
      </c>
      <c r="C85" s="4">
        <v>6</v>
      </c>
      <c r="D85" s="19">
        <v>100</v>
      </c>
      <c r="E85" s="37">
        <f t="shared" si="2"/>
        <v>600</v>
      </c>
    </row>
    <row r="86" spans="1:9" ht="22.15" customHeight="1" x14ac:dyDescent="0.2">
      <c r="A86" s="15">
        <v>7</v>
      </c>
      <c r="B86" s="16" t="s">
        <v>61</v>
      </c>
      <c r="C86" s="4">
        <v>6</v>
      </c>
      <c r="D86" s="19">
        <v>50</v>
      </c>
      <c r="E86" s="37">
        <f t="shared" si="2"/>
        <v>300</v>
      </c>
    </row>
    <row r="87" spans="1:9" ht="23.45" customHeight="1" x14ac:dyDescent="0.2">
      <c r="A87" s="228" t="s">
        <v>16</v>
      </c>
      <c r="B87" s="233"/>
      <c r="C87" s="233"/>
      <c r="D87" s="234"/>
      <c r="E87" s="34">
        <f>SUM(E80:E86)</f>
        <v>3700</v>
      </c>
    </row>
    <row r="88" spans="1:9" ht="19.149999999999999" customHeight="1" x14ac:dyDescent="0.2">
      <c r="A88" s="20"/>
      <c r="B88" s="21"/>
      <c r="C88" s="22"/>
      <c r="D88" s="22"/>
      <c r="E88" s="23"/>
    </row>
    <row r="89" spans="1:9" ht="27" customHeight="1" x14ac:dyDescent="0.35">
      <c r="A89" s="223" t="s">
        <v>72</v>
      </c>
      <c r="B89" s="231"/>
      <c r="C89" s="231"/>
      <c r="D89" s="231"/>
      <c r="E89" s="232"/>
    </row>
    <row r="90" spans="1:9" ht="40.15" customHeight="1" x14ac:dyDescent="0.2">
      <c r="A90" s="15" t="s">
        <v>0</v>
      </c>
      <c r="B90" s="24" t="s">
        <v>73</v>
      </c>
      <c r="C90" s="17" t="s">
        <v>13</v>
      </c>
      <c r="D90" s="17" t="s">
        <v>19</v>
      </c>
      <c r="E90" s="17" t="s">
        <v>2</v>
      </c>
    </row>
    <row r="91" spans="1:9" ht="18" customHeight="1" x14ac:dyDescent="0.2">
      <c r="A91" s="25">
        <v>1</v>
      </c>
      <c r="B91" s="1"/>
      <c r="C91" s="26" t="s">
        <v>10</v>
      </c>
      <c r="D91" s="2"/>
      <c r="E91" s="33" t="b">
        <f>IF(C91="PS",IF(D91=1,800,IF(D91=2,630,IF(D91=3,530,IF(D91=4,450,IF(D91=5,360,IF(D91=6,270)))))))</f>
        <v>0</v>
      </c>
      <c r="H91" s="88"/>
      <c r="I91" s="27"/>
    </row>
    <row r="92" spans="1:9" ht="18" customHeight="1" x14ac:dyDescent="0.2">
      <c r="A92" s="25">
        <v>2</v>
      </c>
      <c r="B92" s="1"/>
      <c r="C92" s="26" t="s">
        <v>10</v>
      </c>
      <c r="D92" s="2"/>
      <c r="E92" s="33" t="b">
        <f>IF(C92="PS",IF(D92=1,800,IF(D92=2,630,IF(D92=3,530,IF(D92=4,450,IF(D92=5,360,IF(D92=6,270)))))))</f>
        <v>0</v>
      </c>
      <c r="H92" s="88"/>
      <c r="I92" s="27"/>
    </row>
    <row r="93" spans="1:9" ht="18" customHeight="1" x14ac:dyDescent="0.2">
      <c r="A93" s="25">
        <v>3</v>
      </c>
      <c r="B93" s="1" t="s">
        <v>393</v>
      </c>
      <c r="C93" s="26" t="s">
        <v>11</v>
      </c>
      <c r="D93" s="2">
        <v>2</v>
      </c>
      <c r="E93" s="33">
        <f t="shared" ref="E93:E112" si="3">IF(C93="MP",IF(D93=1,200,IF(D93=2,160,IF(D93=3,130,IF(D93=4,110,IF(D93=5,90,IF(D93=6,70)))))))</f>
        <v>160</v>
      </c>
      <c r="H93" s="88"/>
      <c r="I93" s="27"/>
    </row>
    <row r="94" spans="1:9" ht="18" customHeight="1" x14ac:dyDescent="0.2">
      <c r="A94" s="25">
        <v>4</v>
      </c>
      <c r="B94" s="1" t="s">
        <v>392</v>
      </c>
      <c r="C94" s="26" t="s">
        <v>11</v>
      </c>
      <c r="D94" s="2">
        <v>6</v>
      </c>
      <c r="E94" s="33">
        <f t="shared" si="3"/>
        <v>70</v>
      </c>
      <c r="H94" s="88"/>
      <c r="I94" s="27"/>
    </row>
    <row r="95" spans="1:9" ht="18" customHeight="1" x14ac:dyDescent="0.2">
      <c r="A95" s="25">
        <v>5</v>
      </c>
      <c r="B95" s="1" t="s">
        <v>391</v>
      </c>
      <c r="C95" s="26" t="s">
        <v>11</v>
      </c>
      <c r="D95" s="2">
        <v>5</v>
      </c>
      <c r="E95" s="33">
        <f t="shared" si="3"/>
        <v>90</v>
      </c>
      <c r="H95" s="88"/>
      <c r="I95" s="27"/>
    </row>
    <row r="96" spans="1:9" ht="18" customHeight="1" x14ac:dyDescent="0.2">
      <c r="A96" s="25">
        <v>6</v>
      </c>
      <c r="B96" s="1"/>
      <c r="C96" s="26" t="s">
        <v>11</v>
      </c>
      <c r="D96" s="2"/>
      <c r="E96" s="33" t="b">
        <f t="shared" si="3"/>
        <v>0</v>
      </c>
      <c r="H96" s="88"/>
      <c r="I96" s="27"/>
    </row>
    <row r="97" spans="1:9" ht="18" customHeight="1" x14ac:dyDescent="0.2">
      <c r="A97" s="25">
        <v>7</v>
      </c>
      <c r="B97" s="1"/>
      <c r="C97" s="26" t="s">
        <v>11</v>
      </c>
      <c r="D97" s="2"/>
      <c r="E97" s="33" t="b">
        <f t="shared" si="3"/>
        <v>0</v>
      </c>
      <c r="H97" s="88"/>
      <c r="I97" s="27"/>
    </row>
    <row r="98" spans="1:9" ht="18" customHeight="1" x14ac:dyDescent="0.2">
      <c r="A98" s="25">
        <v>8</v>
      </c>
      <c r="B98" s="1"/>
      <c r="C98" s="26" t="s">
        <v>11</v>
      </c>
      <c r="D98" s="2"/>
      <c r="E98" s="33" t="b">
        <f t="shared" si="3"/>
        <v>0</v>
      </c>
      <c r="H98" s="88"/>
      <c r="I98" s="27"/>
    </row>
    <row r="99" spans="1:9" ht="18" customHeight="1" x14ac:dyDescent="0.2">
      <c r="A99" s="25">
        <v>9</v>
      </c>
      <c r="B99" s="1"/>
      <c r="C99" s="26" t="s">
        <v>11</v>
      </c>
      <c r="D99" s="2"/>
      <c r="E99" s="33" t="b">
        <f t="shared" si="3"/>
        <v>0</v>
      </c>
      <c r="H99" s="88"/>
      <c r="I99" s="27"/>
    </row>
    <row r="100" spans="1:9" ht="18" customHeight="1" x14ac:dyDescent="0.2">
      <c r="A100" s="25">
        <v>10</v>
      </c>
      <c r="B100" s="1"/>
      <c r="C100" s="26" t="s">
        <v>11</v>
      </c>
      <c r="D100" s="2"/>
      <c r="E100" s="33" t="b">
        <f t="shared" si="3"/>
        <v>0</v>
      </c>
      <c r="H100" s="88"/>
      <c r="I100" s="27"/>
    </row>
    <row r="101" spans="1:9" ht="18" customHeight="1" x14ac:dyDescent="0.2">
      <c r="A101" s="25">
        <v>11</v>
      </c>
      <c r="B101" s="1"/>
      <c r="C101" s="26" t="s">
        <v>11</v>
      </c>
      <c r="D101" s="2"/>
      <c r="E101" s="33" t="b">
        <f t="shared" si="3"/>
        <v>0</v>
      </c>
      <c r="H101" s="88"/>
      <c r="I101" s="27"/>
    </row>
    <row r="102" spans="1:9" ht="18" customHeight="1" x14ac:dyDescent="0.2">
      <c r="A102" s="25">
        <v>12</v>
      </c>
      <c r="B102" s="1"/>
      <c r="C102" s="26" t="s">
        <v>11</v>
      </c>
      <c r="D102" s="2"/>
      <c r="E102" s="33" t="b">
        <f t="shared" si="3"/>
        <v>0</v>
      </c>
      <c r="H102" s="88"/>
      <c r="I102" s="27"/>
    </row>
    <row r="103" spans="1:9" ht="18" customHeight="1" x14ac:dyDescent="0.2">
      <c r="A103" s="25">
        <v>13</v>
      </c>
      <c r="B103" s="1"/>
      <c r="C103" s="26" t="s">
        <v>11</v>
      </c>
      <c r="D103" s="2"/>
      <c r="E103" s="33" t="b">
        <f t="shared" si="3"/>
        <v>0</v>
      </c>
      <c r="H103" s="88"/>
      <c r="I103" s="27"/>
    </row>
    <row r="104" spans="1:9" ht="18" customHeight="1" x14ac:dyDescent="0.2">
      <c r="A104" s="25">
        <v>14</v>
      </c>
      <c r="B104" s="1"/>
      <c r="C104" s="26" t="s">
        <v>11</v>
      </c>
      <c r="D104" s="2"/>
      <c r="E104" s="33" t="b">
        <f t="shared" si="3"/>
        <v>0</v>
      </c>
      <c r="H104" s="88"/>
      <c r="I104" s="27"/>
    </row>
    <row r="105" spans="1:9" ht="18" customHeight="1" x14ac:dyDescent="0.2">
      <c r="A105" s="25">
        <v>15</v>
      </c>
      <c r="B105" s="1"/>
      <c r="C105" s="26" t="s">
        <v>11</v>
      </c>
      <c r="D105" s="2"/>
      <c r="E105" s="33" t="b">
        <f t="shared" si="3"/>
        <v>0</v>
      </c>
      <c r="H105" s="88"/>
      <c r="I105" s="27"/>
    </row>
    <row r="106" spans="1:9" ht="18" customHeight="1" x14ac:dyDescent="0.2">
      <c r="A106" s="25">
        <v>16</v>
      </c>
      <c r="B106" s="1"/>
      <c r="C106" s="26" t="s">
        <v>11</v>
      </c>
      <c r="D106" s="2"/>
      <c r="E106" s="33" t="b">
        <f t="shared" si="3"/>
        <v>0</v>
      </c>
      <c r="H106" s="88"/>
      <c r="I106" s="27"/>
    </row>
    <row r="107" spans="1:9" ht="18" customHeight="1" x14ac:dyDescent="0.2">
      <c r="A107" s="25">
        <v>17</v>
      </c>
      <c r="B107" s="1"/>
      <c r="C107" s="26" t="s">
        <v>11</v>
      </c>
      <c r="D107" s="2"/>
      <c r="E107" s="33" t="b">
        <f t="shared" si="3"/>
        <v>0</v>
      </c>
      <c r="H107" s="88"/>
      <c r="I107" s="27"/>
    </row>
    <row r="108" spans="1:9" ht="18" customHeight="1" x14ac:dyDescent="0.2">
      <c r="A108" s="25">
        <v>18</v>
      </c>
      <c r="B108" s="1"/>
      <c r="C108" s="26" t="s">
        <v>11</v>
      </c>
      <c r="D108" s="2"/>
      <c r="E108" s="33" t="b">
        <f t="shared" si="3"/>
        <v>0</v>
      </c>
      <c r="H108" s="88"/>
      <c r="I108" s="27"/>
    </row>
    <row r="109" spans="1:9" ht="18" customHeight="1" x14ac:dyDescent="0.2">
      <c r="A109" s="25">
        <v>19</v>
      </c>
      <c r="B109" s="1"/>
      <c r="C109" s="26" t="s">
        <v>11</v>
      </c>
      <c r="D109" s="2"/>
      <c r="E109" s="33" t="b">
        <f t="shared" si="3"/>
        <v>0</v>
      </c>
      <c r="H109" s="88"/>
      <c r="I109" s="27"/>
    </row>
    <row r="110" spans="1:9" ht="18" customHeight="1" x14ac:dyDescent="0.2">
      <c r="A110" s="25">
        <v>20</v>
      </c>
      <c r="B110" s="1"/>
      <c r="C110" s="26" t="s">
        <v>11</v>
      </c>
      <c r="D110" s="2"/>
      <c r="E110" s="33" t="b">
        <f t="shared" si="3"/>
        <v>0</v>
      </c>
      <c r="H110" s="88"/>
      <c r="I110" s="27"/>
    </row>
    <row r="111" spans="1:9" ht="18" customHeight="1" x14ac:dyDescent="0.2">
      <c r="A111" s="25">
        <v>21</v>
      </c>
      <c r="B111" s="1"/>
      <c r="C111" s="26" t="s">
        <v>11</v>
      </c>
      <c r="D111" s="2"/>
      <c r="E111" s="33" t="b">
        <f t="shared" si="3"/>
        <v>0</v>
      </c>
      <c r="H111" s="88"/>
      <c r="I111" s="27"/>
    </row>
    <row r="112" spans="1:9" ht="18" customHeight="1" x14ac:dyDescent="0.2">
      <c r="A112" s="25">
        <v>22</v>
      </c>
      <c r="B112" s="1"/>
      <c r="C112" s="26" t="s">
        <v>11</v>
      </c>
      <c r="D112" s="2"/>
      <c r="E112" s="33" t="b">
        <f t="shared" si="3"/>
        <v>0</v>
      </c>
      <c r="H112" s="88"/>
      <c r="I112" s="27"/>
    </row>
    <row r="113" spans="1:8" ht="18" customHeight="1" x14ac:dyDescent="0.2">
      <c r="A113" s="25">
        <v>23</v>
      </c>
      <c r="B113" s="1"/>
      <c r="C113" s="26" t="s">
        <v>12</v>
      </c>
      <c r="D113" s="2"/>
      <c r="E113" s="33" t="b">
        <f t="shared" ref="E113:E127" si="4">IF(C113="PP",IF(D113=1,200,IF(D113=2,160,IF(D113=3,130,IF(D113=4,110,IF(D113=5,90,IF(D113=6,70)))))))</f>
        <v>0</v>
      </c>
      <c r="H113" s="88"/>
    </row>
    <row r="114" spans="1:8" ht="18" customHeight="1" x14ac:dyDescent="0.2">
      <c r="A114" s="25">
        <v>24</v>
      </c>
      <c r="B114" s="1"/>
      <c r="C114" s="26" t="s">
        <v>12</v>
      </c>
      <c r="D114" s="2"/>
      <c r="E114" s="33" t="b">
        <f t="shared" si="4"/>
        <v>0</v>
      </c>
      <c r="H114" s="88"/>
    </row>
    <row r="115" spans="1:8" ht="18" customHeight="1" x14ac:dyDescent="0.2">
      <c r="A115" s="25">
        <v>25</v>
      </c>
      <c r="B115" s="1"/>
      <c r="C115" s="26" t="s">
        <v>12</v>
      </c>
      <c r="D115" s="2"/>
      <c r="E115" s="33" t="b">
        <f t="shared" si="4"/>
        <v>0</v>
      </c>
      <c r="H115" s="88"/>
    </row>
    <row r="116" spans="1:8" ht="18" customHeight="1" x14ac:dyDescent="0.2">
      <c r="A116" s="25">
        <v>26</v>
      </c>
      <c r="B116" s="1"/>
      <c r="C116" s="26" t="s">
        <v>12</v>
      </c>
      <c r="D116" s="2"/>
      <c r="E116" s="33" t="b">
        <f t="shared" si="4"/>
        <v>0</v>
      </c>
      <c r="H116" s="88"/>
    </row>
    <row r="117" spans="1:8" ht="18" customHeight="1" x14ac:dyDescent="0.2">
      <c r="A117" s="25">
        <v>27</v>
      </c>
      <c r="B117" s="1"/>
      <c r="C117" s="26" t="s">
        <v>12</v>
      </c>
      <c r="D117" s="2"/>
      <c r="E117" s="33" t="b">
        <f t="shared" si="4"/>
        <v>0</v>
      </c>
      <c r="H117" s="88"/>
    </row>
    <row r="118" spans="1:8" ht="18" customHeight="1" x14ac:dyDescent="0.2">
      <c r="A118" s="25">
        <v>28</v>
      </c>
      <c r="B118" s="1"/>
      <c r="C118" s="26" t="s">
        <v>12</v>
      </c>
      <c r="D118" s="2"/>
      <c r="E118" s="33" t="b">
        <f t="shared" si="4"/>
        <v>0</v>
      </c>
      <c r="H118" s="88"/>
    </row>
    <row r="119" spans="1:8" ht="18" customHeight="1" x14ac:dyDescent="0.2">
      <c r="A119" s="25">
        <v>29</v>
      </c>
      <c r="B119" s="1"/>
      <c r="C119" s="26" t="s">
        <v>12</v>
      </c>
      <c r="D119" s="2"/>
      <c r="E119" s="33" t="b">
        <f t="shared" si="4"/>
        <v>0</v>
      </c>
      <c r="H119" s="88"/>
    </row>
    <row r="120" spans="1:8" ht="18" customHeight="1" x14ac:dyDescent="0.2">
      <c r="A120" s="25">
        <v>30</v>
      </c>
      <c r="B120" s="1"/>
      <c r="C120" s="26" t="s">
        <v>12</v>
      </c>
      <c r="D120" s="2"/>
      <c r="E120" s="33" t="b">
        <f t="shared" si="4"/>
        <v>0</v>
      </c>
      <c r="H120" s="88"/>
    </row>
    <row r="121" spans="1:8" ht="18" customHeight="1" x14ac:dyDescent="0.2">
      <c r="A121" s="25">
        <v>31</v>
      </c>
      <c r="B121" s="1"/>
      <c r="C121" s="26" t="s">
        <v>12</v>
      </c>
      <c r="D121" s="2"/>
      <c r="E121" s="33" t="b">
        <f t="shared" si="4"/>
        <v>0</v>
      </c>
      <c r="H121" s="88"/>
    </row>
    <row r="122" spans="1:8" ht="18" customHeight="1" x14ac:dyDescent="0.2">
      <c r="A122" s="25">
        <v>32</v>
      </c>
      <c r="B122" s="1"/>
      <c r="C122" s="26" t="s">
        <v>12</v>
      </c>
      <c r="D122" s="2"/>
      <c r="E122" s="33" t="b">
        <f t="shared" si="4"/>
        <v>0</v>
      </c>
      <c r="H122" s="88"/>
    </row>
    <row r="123" spans="1:8" ht="18" customHeight="1" x14ac:dyDescent="0.2">
      <c r="A123" s="25">
        <v>33</v>
      </c>
      <c r="B123" s="1"/>
      <c r="C123" s="26" t="s">
        <v>12</v>
      </c>
      <c r="D123" s="2"/>
      <c r="E123" s="33" t="b">
        <f t="shared" si="4"/>
        <v>0</v>
      </c>
      <c r="H123" s="88"/>
    </row>
    <row r="124" spans="1:8" ht="18" customHeight="1" x14ac:dyDescent="0.2">
      <c r="A124" s="25">
        <v>34</v>
      </c>
      <c r="B124" s="1"/>
      <c r="C124" s="26" t="s">
        <v>12</v>
      </c>
      <c r="D124" s="2"/>
      <c r="E124" s="33" t="b">
        <f t="shared" si="4"/>
        <v>0</v>
      </c>
      <c r="H124" s="88"/>
    </row>
    <row r="125" spans="1:8" ht="18" customHeight="1" x14ac:dyDescent="0.2">
      <c r="A125" s="25">
        <v>35</v>
      </c>
      <c r="B125" s="1"/>
      <c r="C125" s="26" t="s">
        <v>12</v>
      </c>
      <c r="D125" s="2"/>
      <c r="E125" s="33" t="b">
        <f t="shared" si="4"/>
        <v>0</v>
      </c>
      <c r="H125" s="88"/>
    </row>
    <row r="126" spans="1:8" ht="18" customHeight="1" x14ac:dyDescent="0.2">
      <c r="A126" s="25">
        <v>36</v>
      </c>
      <c r="B126" s="1"/>
      <c r="C126" s="26" t="s">
        <v>12</v>
      </c>
      <c r="D126" s="2"/>
      <c r="E126" s="33" t="b">
        <f t="shared" si="4"/>
        <v>0</v>
      </c>
      <c r="H126" s="88"/>
    </row>
    <row r="127" spans="1:8" ht="18" customHeight="1" x14ac:dyDescent="0.2">
      <c r="A127" s="25">
        <v>37</v>
      </c>
      <c r="B127" s="1"/>
      <c r="C127" s="26" t="s">
        <v>12</v>
      </c>
      <c r="D127" s="2"/>
      <c r="E127" s="33" t="b">
        <f t="shared" si="4"/>
        <v>0</v>
      </c>
      <c r="H127" s="88"/>
    </row>
    <row r="128" spans="1:8" ht="18" customHeight="1" x14ac:dyDescent="0.2">
      <c r="A128" s="25">
        <v>38</v>
      </c>
      <c r="B128" s="1"/>
      <c r="C128" s="26" t="s">
        <v>87</v>
      </c>
      <c r="D128" s="2"/>
      <c r="E128" s="33" t="b">
        <f>IF(C128="FR",IF(D128=1,160,IF(D128=2,130,IF(D128=3,100,IF(D128=4,90,IF(D128=5,70,IF(D128=6,60)))))))</f>
        <v>0</v>
      </c>
      <c r="H128" s="88"/>
    </row>
    <row r="129" spans="1:9" ht="18" customHeight="1" x14ac:dyDescent="0.2">
      <c r="A129" s="25">
        <v>39</v>
      </c>
      <c r="B129" s="1"/>
      <c r="C129" s="26" t="s">
        <v>87</v>
      </c>
      <c r="D129" s="2"/>
      <c r="E129" s="33" t="b">
        <f>IF(C129="FR",IF(D129=1,160,IF(D129=2,130,IF(D129=3,100,IF(D129=4,90,IF(D129=5,70,IF(D129=6,60)))))))</f>
        <v>0</v>
      </c>
      <c r="H129" s="88"/>
    </row>
    <row r="130" spans="1:9" ht="18" customHeight="1" x14ac:dyDescent="0.2">
      <c r="A130" s="25">
        <v>40</v>
      </c>
      <c r="B130" s="1"/>
      <c r="C130" s="26" t="s">
        <v>87</v>
      </c>
      <c r="D130" s="2"/>
      <c r="E130" s="33" t="b">
        <f>IF(C130="FR",IF(D130=1,160,IF(D130=2,130,IF(D130=3,100,IF(D130=4,90,IF(D130=5,70,IF(D130=6,60)))))))</f>
        <v>0</v>
      </c>
      <c r="H130" s="88"/>
    </row>
    <row r="131" spans="1:9" ht="18" customHeight="1" x14ac:dyDescent="0.2">
      <c r="A131" s="25">
        <v>41</v>
      </c>
      <c r="B131" s="1"/>
      <c r="C131" s="26" t="s">
        <v>87</v>
      </c>
      <c r="D131" s="2"/>
      <c r="E131" s="33" t="b">
        <f>IF(C131="FR",IF(D131=1,160,IF(D131=2,130,IF(D131=3,100,IF(D131=4,90,IF(D131=5,70,IF(D131=6,60)))))))</f>
        <v>0</v>
      </c>
      <c r="H131" s="88"/>
    </row>
    <row r="132" spans="1:9" ht="18" customHeight="1" x14ac:dyDescent="0.2">
      <c r="A132" s="25">
        <v>42</v>
      </c>
      <c r="B132" s="1"/>
      <c r="C132" s="26" t="s">
        <v>17</v>
      </c>
      <c r="D132" s="2"/>
      <c r="E132" s="33" t="b">
        <f>IF(C132="RS",IF(D132=1,500))</f>
        <v>0</v>
      </c>
      <c r="H132" s="88"/>
    </row>
    <row r="133" spans="1:9" ht="18" customHeight="1" x14ac:dyDescent="0.2">
      <c r="A133" s="25">
        <v>43</v>
      </c>
      <c r="B133" s="1"/>
      <c r="C133" s="26" t="s">
        <v>18</v>
      </c>
      <c r="D133" s="2"/>
      <c r="E133" s="33" t="b">
        <f>IF(C133="RP",IF(D133=1,100))</f>
        <v>0</v>
      </c>
      <c r="H133" s="88"/>
    </row>
    <row r="134" spans="1:9" ht="18" customHeight="1" x14ac:dyDescent="0.2">
      <c r="A134" s="25">
        <v>44</v>
      </c>
      <c r="B134" s="1"/>
      <c r="C134" s="26" t="s">
        <v>59</v>
      </c>
      <c r="D134" s="2"/>
      <c r="E134" s="33" t="b">
        <f>IF(C134="FAI",IF(D134=1,200,IF(D134=2,160,IF(D134=3,130))))</f>
        <v>0</v>
      </c>
      <c r="H134" s="88"/>
    </row>
    <row r="135" spans="1:9" ht="18" customHeight="1" x14ac:dyDescent="0.2">
      <c r="A135" s="25">
        <v>45</v>
      </c>
      <c r="B135" s="1"/>
      <c r="C135" s="26" t="s">
        <v>59</v>
      </c>
      <c r="D135" s="2"/>
      <c r="E135" s="33" t="b">
        <f>IF(C135="FAI",IF(D135=1,200,IF(D135=2,160,IF(D135=3,130))))</f>
        <v>0</v>
      </c>
      <c r="H135" s="88"/>
    </row>
    <row r="136" spans="1:9" ht="18" customHeight="1" x14ac:dyDescent="0.2">
      <c r="A136" s="25">
        <v>46</v>
      </c>
      <c r="B136" s="1"/>
      <c r="C136" s="26" t="s">
        <v>59</v>
      </c>
      <c r="D136" s="2"/>
      <c r="E136" s="33" t="b">
        <f>IF(C136="FAI",IF(D136=1,200,IF(D136=2,160,IF(D136=3,130))))</f>
        <v>0</v>
      </c>
      <c r="H136" s="88"/>
    </row>
    <row r="137" spans="1:9" ht="18" customHeight="1" x14ac:dyDescent="0.2">
      <c r="A137" s="25">
        <v>47</v>
      </c>
      <c r="B137" s="1" t="s">
        <v>390</v>
      </c>
      <c r="C137" s="26" t="s">
        <v>60</v>
      </c>
      <c r="D137" s="2">
        <v>2</v>
      </c>
      <c r="E137" s="33">
        <f>IF(C137="PL",IF(D137=1,110,IF(D137=2,90,IF(D137=3,70))))</f>
        <v>90</v>
      </c>
      <c r="H137" s="88"/>
    </row>
    <row r="138" spans="1:9" ht="18" customHeight="1" x14ac:dyDescent="0.2">
      <c r="A138" s="25">
        <v>48</v>
      </c>
      <c r="B138" s="1" t="s">
        <v>389</v>
      </c>
      <c r="C138" s="26" t="s">
        <v>60</v>
      </c>
      <c r="D138" s="2">
        <v>2</v>
      </c>
      <c r="E138" s="33">
        <f>IF(C138="PL",IF(D138=1,110,IF(D138=2,90,IF(D138=3,70))))</f>
        <v>90</v>
      </c>
      <c r="H138" s="88"/>
    </row>
    <row r="139" spans="1:9" ht="18" customHeight="1" x14ac:dyDescent="0.2">
      <c r="A139" s="25">
        <v>49</v>
      </c>
      <c r="B139" s="1" t="s">
        <v>388</v>
      </c>
      <c r="C139" s="26" t="s">
        <v>60</v>
      </c>
      <c r="D139" s="2">
        <v>3</v>
      </c>
      <c r="E139" s="33">
        <f>IF(C139="PL",IF(D139=1,110,IF(D139=2,90,IF(D139=3,70))))</f>
        <v>70</v>
      </c>
      <c r="H139" s="88"/>
    </row>
    <row r="140" spans="1:9" ht="18" customHeight="1" x14ac:dyDescent="0.2">
      <c r="A140" s="25">
        <v>50</v>
      </c>
      <c r="B140" s="1"/>
      <c r="C140" s="26" t="s">
        <v>60</v>
      </c>
      <c r="D140" s="2"/>
      <c r="E140" s="33" t="b">
        <f>IF(C140="PL",IF(D140=1,110,IF(D140=2,90,IF(D140=3,70))))</f>
        <v>0</v>
      </c>
      <c r="H140" s="88"/>
    </row>
    <row r="141" spans="1:9" ht="24.6" customHeight="1" x14ac:dyDescent="0.2">
      <c r="A141" s="228" t="s">
        <v>15</v>
      </c>
      <c r="B141" s="229"/>
      <c r="C141" s="229"/>
      <c r="D141" s="230"/>
      <c r="E141" s="34">
        <f>SUM(E91:E140)</f>
        <v>570</v>
      </c>
      <c r="H141" s="88"/>
    </row>
    <row r="142" spans="1:9" ht="17.45" customHeight="1" x14ac:dyDescent="0.2">
      <c r="A142" s="20"/>
      <c r="B142" s="21"/>
      <c r="C142" s="22"/>
      <c r="D142" s="22"/>
      <c r="E142" s="28"/>
      <c r="H142" s="88"/>
      <c r="I142" s="27"/>
    </row>
    <row r="143" spans="1:9" ht="27.6" customHeight="1" x14ac:dyDescent="0.35">
      <c r="A143" s="226" t="s">
        <v>7</v>
      </c>
      <c r="B143" s="227"/>
      <c r="C143" s="227"/>
      <c r="D143" s="227"/>
      <c r="E143" s="227"/>
      <c r="H143" s="88"/>
      <c r="I143" s="27"/>
    </row>
    <row r="144" spans="1:9" ht="54" customHeight="1" x14ac:dyDescent="0.2">
      <c r="A144" s="15" t="s">
        <v>0</v>
      </c>
      <c r="B144" s="24" t="s">
        <v>74</v>
      </c>
      <c r="C144" s="17" t="s">
        <v>56</v>
      </c>
      <c r="D144" s="17" t="s">
        <v>3</v>
      </c>
      <c r="E144" s="17" t="s">
        <v>2</v>
      </c>
      <c r="H144" s="88"/>
      <c r="I144" s="27"/>
    </row>
    <row r="145" spans="1:5" ht="30.6" customHeight="1" x14ac:dyDescent="0.2">
      <c r="A145" s="25">
        <v>1</v>
      </c>
      <c r="B145" s="29" t="s">
        <v>88</v>
      </c>
      <c r="C145" s="39"/>
      <c r="D145" s="30" t="s">
        <v>11</v>
      </c>
      <c r="E145" s="35" t="b">
        <f>IF(D145="MP",IF(C145=1,1500))</f>
        <v>0</v>
      </c>
    </row>
    <row r="146" spans="1:5" ht="19.899999999999999" customHeight="1" x14ac:dyDescent="0.2">
      <c r="A146" s="25">
        <v>2</v>
      </c>
      <c r="B146" s="29" t="s">
        <v>8</v>
      </c>
      <c r="C146" s="39"/>
      <c r="D146" s="30" t="s">
        <v>11</v>
      </c>
      <c r="E146" s="35" t="b">
        <f>IF(D146="MP",IF(C146=1,800))</f>
        <v>0</v>
      </c>
    </row>
    <row r="147" spans="1:5" ht="19.899999999999999" customHeight="1" x14ac:dyDescent="0.2">
      <c r="A147" s="25">
        <v>3</v>
      </c>
      <c r="B147" s="29" t="s">
        <v>9</v>
      </c>
      <c r="C147" s="39"/>
      <c r="D147" s="30" t="s">
        <v>11</v>
      </c>
      <c r="E147" s="35" t="b">
        <f>IF(D147="MP",IF(C147=1,800))</f>
        <v>0</v>
      </c>
    </row>
    <row r="148" spans="1:5" ht="19.899999999999999" customHeight="1" x14ac:dyDescent="0.2">
      <c r="A148" s="25">
        <v>4</v>
      </c>
      <c r="B148" s="29" t="s">
        <v>89</v>
      </c>
      <c r="C148" s="39"/>
      <c r="D148" s="30" t="s">
        <v>11</v>
      </c>
      <c r="E148" s="35" t="b">
        <f>IF(D148="MP",IF(C148=1,800))</f>
        <v>0</v>
      </c>
    </row>
    <row r="149" spans="1:5" ht="19.899999999999999" customHeight="1" x14ac:dyDescent="0.2">
      <c r="A149" s="25">
        <v>5</v>
      </c>
      <c r="B149" s="29" t="s">
        <v>90</v>
      </c>
      <c r="C149" s="39"/>
      <c r="D149" s="30" t="s">
        <v>11</v>
      </c>
      <c r="E149" s="35" t="b">
        <f>IF(D149="MP",IF(C149=1,800))</f>
        <v>0</v>
      </c>
    </row>
    <row r="150" spans="1:5" ht="19.899999999999999" customHeight="1" x14ac:dyDescent="0.2">
      <c r="A150" s="25">
        <v>6</v>
      </c>
      <c r="B150" s="1" t="s">
        <v>63</v>
      </c>
      <c r="C150" s="3"/>
      <c r="D150" s="30">
        <v>500</v>
      </c>
      <c r="E150" s="35">
        <f>PRODUCT(C150*D150)</f>
        <v>0</v>
      </c>
    </row>
    <row r="151" spans="1:5" ht="30" customHeight="1" x14ac:dyDescent="0.2">
      <c r="A151" s="25">
        <v>7</v>
      </c>
      <c r="B151" s="157" t="s">
        <v>387</v>
      </c>
      <c r="C151" s="3">
        <v>3</v>
      </c>
      <c r="D151" s="30">
        <v>200</v>
      </c>
      <c r="E151" s="35">
        <f>PRODUCT(C151*D151)</f>
        <v>600</v>
      </c>
    </row>
    <row r="152" spans="1:5" ht="48" customHeight="1" x14ac:dyDescent="0.2">
      <c r="A152" s="25">
        <v>8</v>
      </c>
      <c r="B152" s="1" t="s">
        <v>386</v>
      </c>
      <c r="C152" s="3">
        <v>3</v>
      </c>
      <c r="D152" s="30">
        <v>200</v>
      </c>
      <c r="E152" s="35">
        <f>PRODUCT(C152*D152)</f>
        <v>600</v>
      </c>
    </row>
    <row r="153" spans="1:5" ht="19.899999999999999" customHeight="1" x14ac:dyDescent="0.2">
      <c r="A153" s="25">
        <v>9</v>
      </c>
      <c r="B153" s="1" t="s">
        <v>5</v>
      </c>
      <c r="C153" s="3">
        <v>1</v>
      </c>
      <c r="D153" s="30">
        <v>200</v>
      </c>
      <c r="E153" s="35">
        <f>PRODUCT(C153*D153)</f>
        <v>200</v>
      </c>
    </row>
    <row r="154" spans="1:5" ht="19.899999999999999" customHeight="1" x14ac:dyDescent="0.2">
      <c r="A154" s="25">
        <v>10</v>
      </c>
      <c r="B154" s="1" t="s">
        <v>41</v>
      </c>
      <c r="C154" s="3"/>
      <c r="D154" s="30">
        <v>200</v>
      </c>
      <c r="E154" s="35">
        <f>PRODUCT(C154*D154)</f>
        <v>0</v>
      </c>
    </row>
    <row r="155" spans="1:5" ht="26.45" customHeight="1" x14ac:dyDescent="0.2">
      <c r="A155" s="228" t="s">
        <v>33</v>
      </c>
      <c r="B155" s="229"/>
      <c r="C155" s="229"/>
      <c r="D155" s="230"/>
      <c r="E155" s="36">
        <f>SUM(E145:E154)</f>
        <v>1400</v>
      </c>
    </row>
    <row r="156" spans="1:5" ht="14.45" customHeight="1" x14ac:dyDescent="0.2"/>
    <row r="157" spans="1:5" ht="25.9" customHeight="1" x14ac:dyDescent="0.35">
      <c r="A157" s="223" t="s">
        <v>29</v>
      </c>
      <c r="B157" s="231"/>
      <c r="C157" s="231"/>
      <c r="D157" s="231"/>
      <c r="E157" s="232"/>
    </row>
    <row r="158" spans="1:5" ht="36" customHeight="1" x14ac:dyDescent="0.2">
      <c r="A158" s="15" t="s">
        <v>0</v>
      </c>
      <c r="B158" s="31" t="s">
        <v>30</v>
      </c>
      <c r="C158" s="18" t="s">
        <v>31</v>
      </c>
      <c r="D158" s="17" t="s">
        <v>91</v>
      </c>
      <c r="E158" s="17" t="s">
        <v>2</v>
      </c>
    </row>
    <row r="159" spans="1:5" ht="34.15" customHeight="1" x14ac:dyDescent="0.2">
      <c r="A159" s="25">
        <v>1</v>
      </c>
      <c r="B159" s="29" t="s">
        <v>92</v>
      </c>
      <c r="C159" s="2">
        <v>3</v>
      </c>
      <c r="D159" s="26">
        <v>20</v>
      </c>
      <c r="E159" s="35">
        <f>PRODUCT(C159*D159)</f>
        <v>60</v>
      </c>
    </row>
    <row r="160" spans="1:5" ht="23.45" customHeight="1" x14ac:dyDescent="0.2">
      <c r="A160" s="228" t="s">
        <v>34</v>
      </c>
      <c r="B160" s="229"/>
      <c r="C160" s="229"/>
      <c r="D160" s="230"/>
      <c r="E160" s="36">
        <f>SUM(E159:E159)</f>
        <v>60</v>
      </c>
    </row>
    <row r="161" spans="1:7" ht="23.45" customHeight="1" x14ac:dyDescent="0.2">
      <c r="A161" s="89">
        <v>2</v>
      </c>
      <c r="B161" s="218" t="s">
        <v>93</v>
      </c>
      <c r="C161" s="218"/>
      <c r="D161" s="218"/>
      <c r="E161" s="219"/>
    </row>
    <row r="162" spans="1:7" ht="27.6" customHeight="1" x14ac:dyDescent="0.2">
      <c r="A162" s="90">
        <v>3</v>
      </c>
      <c r="B162" s="218" t="s">
        <v>94</v>
      </c>
      <c r="C162" s="218"/>
      <c r="D162" s="218"/>
      <c r="E162" s="219"/>
      <c r="G162" s="32" t="s">
        <v>32</v>
      </c>
    </row>
    <row r="163" spans="1:7" ht="19.149999999999999" customHeight="1" x14ac:dyDescent="0.2"/>
    <row r="164" spans="1:7" ht="33.6" customHeight="1" x14ac:dyDescent="0.2">
      <c r="A164" s="220" t="s">
        <v>58</v>
      </c>
      <c r="B164" s="221"/>
      <c r="C164" s="221"/>
      <c r="D164" s="222"/>
      <c r="E164" s="109">
        <f>SUM(E63+E74+E87+E141+E155+E160)</f>
        <v>7260</v>
      </c>
    </row>
    <row r="165" spans="1:7" ht="20.100000000000001" customHeight="1" x14ac:dyDescent="0.2"/>
    <row r="166" spans="1:7" ht="15" x14ac:dyDescent="0.2">
      <c r="C166" s="41" t="s">
        <v>57</v>
      </c>
      <c r="D166" s="32"/>
    </row>
  </sheetData>
  <sheetProtection algorithmName="SHA-512" hashValue="r14a/92iwOqvhDwQ3X++bX0lvRCQiuYz05vVubpyhl/bWWX7beTPu1eYdJU/nhoE7K536PIBMLo+yGWjEGkOPw==" saltValue="/6LJbRofboEcNnzlXtmQaw==" spinCount="100000" sheet="1" objects="1" scenarios="1"/>
  <mergeCells count="19">
    <mergeCell ref="A8:E9"/>
    <mergeCell ref="C1:E6"/>
    <mergeCell ref="A11:E11"/>
    <mergeCell ref="A76:E76"/>
    <mergeCell ref="A13:E13"/>
    <mergeCell ref="A63:D63"/>
    <mergeCell ref="A65:E65"/>
    <mergeCell ref="A74:D74"/>
    <mergeCell ref="B161:E161"/>
    <mergeCell ref="A164:D164"/>
    <mergeCell ref="A78:E78"/>
    <mergeCell ref="A143:E143"/>
    <mergeCell ref="A155:D155"/>
    <mergeCell ref="A89:E89"/>
    <mergeCell ref="A87:D87"/>
    <mergeCell ref="A141:D141"/>
    <mergeCell ref="A157:E157"/>
    <mergeCell ref="A160:D160"/>
    <mergeCell ref="B162:E162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EEC5-30E3-4B45-8EFF-9586A862570D}">
  <dimension ref="A1:I166"/>
  <sheetViews>
    <sheetView zoomScaleNormal="100" workbookViewId="0">
      <selection activeCell="A11" sqref="A11:E11"/>
    </sheetView>
  </sheetViews>
  <sheetFormatPr defaultColWidth="8.85546875" defaultRowHeight="12.75" x14ac:dyDescent="0.2"/>
  <cols>
    <col min="1" max="1" width="6.85546875" customWidth="1"/>
    <col min="2" max="2" width="75.28515625" customWidth="1"/>
    <col min="3" max="3" width="18.5703125" customWidth="1"/>
    <col min="4" max="4" width="14.7109375" customWidth="1"/>
    <col min="5" max="5" width="20.140625" customWidth="1"/>
  </cols>
  <sheetData>
    <row r="1" spans="1:5" ht="13.15" customHeight="1" x14ac:dyDescent="0.2">
      <c r="C1" s="197" t="s">
        <v>413</v>
      </c>
      <c r="D1" s="198"/>
      <c r="E1" s="199"/>
    </row>
    <row r="2" spans="1:5" ht="13.15" customHeight="1" x14ac:dyDescent="0.2">
      <c r="C2" s="200"/>
      <c r="D2" s="201"/>
      <c r="E2" s="202"/>
    </row>
    <row r="3" spans="1:5" ht="13.15" customHeight="1" x14ac:dyDescent="0.2">
      <c r="C3" s="200"/>
      <c r="D3" s="201"/>
      <c r="E3" s="202"/>
    </row>
    <row r="4" spans="1:5" ht="13.15" customHeight="1" x14ac:dyDescent="0.2">
      <c r="C4" s="200"/>
      <c r="D4" s="201"/>
      <c r="E4" s="202"/>
    </row>
    <row r="5" spans="1:5" ht="13.15" customHeight="1" x14ac:dyDescent="0.2">
      <c r="C5" s="200"/>
      <c r="D5" s="201"/>
      <c r="E5" s="202"/>
    </row>
    <row r="6" spans="1:5" ht="13.15" customHeight="1" x14ac:dyDescent="0.2">
      <c r="C6" s="203"/>
      <c r="D6" s="204"/>
      <c r="E6" s="205"/>
    </row>
    <row r="8" spans="1:5" x14ac:dyDescent="0.2">
      <c r="A8" s="196" t="s">
        <v>138</v>
      </c>
      <c r="B8" s="196"/>
      <c r="C8" s="196"/>
      <c r="D8" s="196"/>
      <c r="E8" s="196"/>
    </row>
    <row r="9" spans="1:5" ht="15.6" customHeight="1" x14ac:dyDescent="0.2">
      <c r="A9" s="196"/>
      <c r="B9" s="196"/>
      <c r="C9" s="196"/>
      <c r="D9" s="196"/>
      <c r="E9" s="196"/>
    </row>
    <row r="10" spans="1:5" ht="15.6" customHeight="1" x14ac:dyDescent="0.2">
      <c r="A10" s="5"/>
      <c r="B10" s="5"/>
      <c r="C10" s="5"/>
      <c r="D10" s="5"/>
      <c r="E10" s="5"/>
    </row>
    <row r="11" spans="1:5" ht="33.6" customHeight="1" x14ac:dyDescent="0.2">
      <c r="A11" s="206" t="s">
        <v>36</v>
      </c>
      <c r="B11" s="207"/>
      <c r="C11" s="207"/>
      <c r="D11" s="207"/>
      <c r="E11" s="207"/>
    </row>
    <row r="12" spans="1:5" ht="19.899999999999999" customHeight="1" x14ac:dyDescent="0.2">
      <c r="A12" s="5"/>
      <c r="B12" s="5"/>
      <c r="C12" s="5"/>
      <c r="D12" s="5"/>
      <c r="E12" s="5"/>
    </row>
    <row r="13" spans="1:5" ht="25.9" customHeight="1" x14ac:dyDescent="0.35">
      <c r="A13" s="210" t="s">
        <v>23</v>
      </c>
      <c r="B13" s="211"/>
      <c r="C13" s="211"/>
      <c r="D13" s="211"/>
      <c r="E13" s="212"/>
    </row>
    <row r="14" spans="1:5" ht="36.6" customHeight="1" x14ac:dyDescent="0.2">
      <c r="A14" s="6" t="s">
        <v>0</v>
      </c>
      <c r="B14" s="7" t="s">
        <v>68</v>
      </c>
      <c r="C14" s="8" t="s">
        <v>13</v>
      </c>
      <c r="D14" s="8" t="s">
        <v>35</v>
      </c>
      <c r="E14" s="8" t="s">
        <v>2</v>
      </c>
    </row>
    <row r="15" spans="1:5" ht="18" customHeight="1" x14ac:dyDescent="0.2">
      <c r="A15" s="9">
        <v>1</v>
      </c>
      <c r="B15" s="1"/>
      <c r="C15" s="10" t="s">
        <v>24</v>
      </c>
      <c r="D15" s="2"/>
      <c r="E15" s="33" t="b">
        <f>IF(C15="M",IF(D15=1,1500,IF(D15=2,1170,IF(D15=3,1000,IF(D15=4,830,IF(D15=5,670,IF(D15=6,500)))))))</f>
        <v>0</v>
      </c>
    </row>
    <row r="16" spans="1:5" ht="18" customHeight="1" x14ac:dyDescent="0.2">
      <c r="A16" s="9">
        <v>2</v>
      </c>
      <c r="B16" s="1"/>
      <c r="C16" s="10" t="s">
        <v>24</v>
      </c>
      <c r="D16" s="2"/>
      <c r="E16" s="33" t="b">
        <f>IF(C16="M",IF(D16=1,1500,IF(D16=2,1170,IF(D16=3,1000,IF(D16=4,830,IF(D16=5,670,IF(D16=6,500)))))))</f>
        <v>0</v>
      </c>
    </row>
    <row r="17" spans="1:5" ht="18" customHeight="1" x14ac:dyDescent="0.2">
      <c r="A17" s="9">
        <v>3</v>
      </c>
      <c r="B17" s="1"/>
      <c r="C17" s="10" t="s">
        <v>24</v>
      </c>
      <c r="D17" s="2"/>
      <c r="E17" s="33" t="b">
        <f>IF(C17="M",IF(D17=1,1500,IF(D17=2,1170,IF(D17=3,1000,IF(D17=4,830,IF(D17=5,670,IF(D17=6,500)))))))</f>
        <v>0</v>
      </c>
    </row>
    <row r="18" spans="1:5" ht="18" customHeight="1" x14ac:dyDescent="0.2">
      <c r="A18" s="9">
        <v>4</v>
      </c>
      <c r="B18" s="1"/>
      <c r="C18" s="10" t="s">
        <v>24</v>
      </c>
      <c r="D18" s="2"/>
      <c r="E18" s="33" t="b">
        <f>IF(C18="M",IF(D18=1,1500,IF(D18=2,1170,IF(D18=3,1000,IF(D18=4,830,IF(D18=5,670,IF(D18=6,500)))))))</f>
        <v>0</v>
      </c>
    </row>
    <row r="19" spans="1:5" ht="18" customHeight="1" x14ac:dyDescent="0.2">
      <c r="A19" s="9">
        <v>5</v>
      </c>
      <c r="B19" s="1"/>
      <c r="C19" s="10" t="s">
        <v>40</v>
      </c>
      <c r="D19" s="2"/>
      <c r="E19" s="33">
        <f>IF(C19="Md",IF(D19=1,500,IF(D19=2,390,IF(D19=3,333,))))</f>
        <v>0</v>
      </c>
    </row>
    <row r="20" spans="1:5" ht="18" customHeight="1" x14ac:dyDescent="0.2">
      <c r="A20" s="9">
        <v>6</v>
      </c>
      <c r="B20" s="1"/>
      <c r="C20" s="10" t="s">
        <v>40</v>
      </c>
      <c r="D20" s="2"/>
      <c r="E20" s="33">
        <f>IF(C20="Md",IF(D20=1,500,IF(D20=2,390,IF(D20=3,333,))))</f>
        <v>0</v>
      </c>
    </row>
    <row r="21" spans="1:5" ht="18" customHeight="1" x14ac:dyDescent="0.2">
      <c r="A21" s="40">
        <v>7</v>
      </c>
      <c r="B21" s="1"/>
      <c r="C21" s="10" t="s">
        <v>40</v>
      </c>
      <c r="D21" s="2"/>
      <c r="E21" s="33">
        <f>IF(C21="Md",IF(D21=1,500,IF(D21=2,390,IF(D21=3,333,))))</f>
        <v>0</v>
      </c>
    </row>
    <row r="22" spans="1:5" ht="18" customHeight="1" x14ac:dyDescent="0.2">
      <c r="A22" s="9">
        <v>8</v>
      </c>
      <c r="B22" s="1"/>
      <c r="C22" s="10" t="s">
        <v>40</v>
      </c>
      <c r="D22" s="2"/>
      <c r="E22" s="33">
        <f>IF(C22="Md",IF(D22=1,500,IF(D22=2,390,IF(D22=3,333,))))</f>
        <v>0</v>
      </c>
    </row>
    <row r="23" spans="1:5" ht="18" customHeight="1" x14ac:dyDescent="0.2">
      <c r="A23" s="40">
        <v>9</v>
      </c>
      <c r="B23" s="1"/>
      <c r="C23" s="10" t="s">
        <v>40</v>
      </c>
      <c r="D23" s="2"/>
      <c r="E23" s="33">
        <f>IF(C23="Md",IF(D23=1,500,IF(D23=2,390,IF(D23=3,333,))))</f>
        <v>0</v>
      </c>
    </row>
    <row r="24" spans="1:5" ht="18" customHeight="1" x14ac:dyDescent="0.2">
      <c r="A24" s="9">
        <v>10</v>
      </c>
      <c r="B24" s="1" t="s">
        <v>412</v>
      </c>
      <c r="C24" s="10" t="s">
        <v>11</v>
      </c>
      <c r="D24" s="2">
        <v>1</v>
      </c>
      <c r="E24" s="33">
        <f t="shared" ref="E24:E43" si="0">IF(C24="MP",IF(D24=1,300,IF(D24=2,230,IF(D24=3,200,IF(D24=4,170,IF(D24=5,135,IF(D24=6,100)))))))</f>
        <v>300</v>
      </c>
    </row>
    <row r="25" spans="1:5" ht="18" customHeight="1" x14ac:dyDescent="0.2">
      <c r="A25" s="40">
        <v>11</v>
      </c>
      <c r="B25" s="1" t="s">
        <v>411</v>
      </c>
      <c r="C25" s="10" t="s">
        <v>11</v>
      </c>
      <c r="D25" s="2">
        <v>3</v>
      </c>
      <c r="E25" s="33">
        <f t="shared" si="0"/>
        <v>200</v>
      </c>
    </row>
    <row r="26" spans="1:5" ht="18" customHeight="1" x14ac:dyDescent="0.2">
      <c r="A26" s="9">
        <v>12</v>
      </c>
      <c r="B26" s="1" t="s">
        <v>410</v>
      </c>
      <c r="C26" s="10" t="s">
        <v>11</v>
      </c>
      <c r="D26" s="2">
        <v>5</v>
      </c>
      <c r="E26" s="33">
        <f t="shared" si="0"/>
        <v>135</v>
      </c>
    </row>
    <row r="27" spans="1:5" ht="18" customHeight="1" x14ac:dyDescent="0.2">
      <c r="A27" s="40">
        <v>13</v>
      </c>
      <c r="B27" s="1" t="s">
        <v>409</v>
      </c>
      <c r="C27" s="10" t="s">
        <v>11</v>
      </c>
      <c r="D27" s="2">
        <v>6</v>
      </c>
      <c r="E27" s="33">
        <f t="shared" si="0"/>
        <v>100</v>
      </c>
    </row>
    <row r="28" spans="1:5" ht="18" customHeight="1" x14ac:dyDescent="0.2">
      <c r="A28" s="9">
        <v>14</v>
      </c>
      <c r="B28" s="1"/>
      <c r="C28" s="10" t="s">
        <v>11</v>
      </c>
      <c r="D28" s="2"/>
      <c r="E28" s="33" t="b">
        <f t="shared" si="0"/>
        <v>0</v>
      </c>
    </row>
    <row r="29" spans="1:5" ht="18" customHeight="1" x14ac:dyDescent="0.2">
      <c r="A29" s="40">
        <v>15</v>
      </c>
      <c r="B29" s="1"/>
      <c r="C29" s="10" t="s">
        <v>11</v>
      </c>
      <c r="D29" s="2"/>
      <c r="E29" s="33" t="b">
        <f t="shared" si="0"/>
        <v>0</v>
      </c>
    </row>
    <row r="30" spans="1:5" ht="18" customHeight="1" x14ac:dyDescent="0.2">
      <c r="A30" s="9">
        <v>16</v>
      </c>
      <c r="B30" s="1"/>
      <c r="C30" s="10" t="s">
        <v>11</v>
      </c>
      <c r="D30" s="2"/>
      <c r="E30" s="33" t="b">
        <f t="shared" si="0"/>
        <v>0</v>
      </c>
    </row>
    <row r="31" spans="1:5" ht="18" customHeight="1" x14ac:dyDescent="0.2">
      <c r="A31" s="40">
        <v>17</v>
      </c>
      <c r="B31" s="1"/>
      <c r="C31" s="10" t="s">
        <v>11</v>
      </c>
      <c r="D31" s="2"/>
      <c r="E31" s="33" t="b">
        <f t="shared" si="0"/>
        <v>0</v>
      </c>
    </row>
    <row r="32" spans="1:5" ht="18" customHeight="1" x14ac:dyDescent="0.2">
      <c r="A32" s="9">
        <v>18</v>
      </c>
      <c r="B32" s="1"/>
      <c r="C32" s="10" t="s">
        <v>11</v>
      </c>
      <c r="D32" s="2"/>
      <c r="E32" s="33" t="b">
        <f t="shared" si="0"/>
        <v>0</v>
      </c>
    </row>
    <row r="33" spans="1:5" ht="18" customHeight="1" x14ac:dyDescent="0.2">
      <c r="A33" s="40">
        <v>19</v>
      </c>
      <c r="B33" s="1"/>
      <c r="C33" s="10" t="s">
        <v>11</v>
      </c>
      <c r="D33" s="2"/>
      <c r="E33" s="33" t="b">
        <f t="shared" si="0"/>
        <v>0</v>
      </c>
    </row>
    <row r="34" spans="1:5" ht="18" customHeight="1" x14ac:dyDescent="0.2">
      <c r="A34" s="9">
        <v>20</v>
      </c>
      <c r="B34" s="1"/>
      <c r="C34" s="10" t="s">
        <v>11</v>
      </c>
      <c r="D34" s="2"/>
      <c r="E34" s="33" t="b">
        <f t="shared" si="0"/>
        <v>0</v>
      </c>
    </row>
    <row r="35" spans="1:5" ht="18" customHeight="1" x14ac:dyDescent="0.2">
      <c r="A35" s="40">
        <v>21</v>
      </c>
      <c r="B35" s="1"/>
      <c r="C35" s="10" t="s">
        <v>11</v>
      </c>
      <c r="D35" s="2"/>
      <c r="E35" s="33" t="b">
        <f t="shared" si="0"/>
        <v>0</v>
      </c>
    </row>
    <row r="36" spans="1:5" ht="18" customHeight="1" x14ac:dyDescent="0.2">
      <c r="A36" s="9">
        <v>22</v>
      </c>
      <c r="B36" s="1"/>
      <c r="C36" s="10" t="s">
        <v>11</v>
      </c>
      <c r="D36" s="2"/>
      <c r="E36" s="33" t="b">
        <f t="shared" si="0"/>
        <v>0</v>
      </c>
    </row>
    <row r="37" spans="1:5" ht="18" customHeight="1" x14ac:dyDescent="0.2">
      <c r="A37" s="40">
        <v>23</v>
      </c>
      <c r="B37" s="1"/>
      <c r="C37" s="10" t="s">
        <v>11</v>
      </c>
      <c r="D37" s="2"/>
      <c r="E37" s="33" t="b">
        <f t="shared" si="0"/>
        <v>0</v>
      </c>
    </row>
    <row r="38" spans="1:5" ht="18" customHeight="1" x14ac:dyDescent="0.2">
      <c r="A38" s="9">
        <v>24</v>
      </c>
      <c r="B38" s="1"/>
      <c r="C38" s="10" t="s">
        <v>11</v>
      </c>
      <c r="D38" s="2"/>
      <c r="E38" s="33" t="b">
        <f t="shared" si="0"/>
        <v>0</v>
      </c>
    </row>
    <row r="39" spans="1:5" ht="18" customHeight="1" x14ac:dyDescent="0.2">
      <c r="A39" s="40">
        <v>25</v>
      </c>
      <c r="B39" s="1"/>
      <c r="C39" s="10" t="s">
        <v>11</v>
      </c>
      <c r="D39" s="2"/>
      <c r="E39" s="33" t="b">
        <f t="shared" si="0"/>
        <v>0</v>
      </c>
    </row>
    <row r="40" spans="1:5" ht="18" customHeight="1" x14ac:dyDescent="0.2">
      <c r="A40" s="9">
        <v>26</v>
      </c>
      <c r="B40" s="1"/>
      <c r="C40" s="10" t="s">
        <v>11</v>
      </c>
      <c r="D40" s="2"/>
      <c r="E40" s="33" t="b">
        <f t="shared" si="0"/>
        <v>0</v>
      </c>
    </row>
    <row r="41" spans="1:5" ht="18" customHeight="1" x14ac:dyDescent="0.2">
      <c r="A41" s="40">
        <v>27</v>
      </c>
      <c r="B41" s="1"/>
      <c r="C41" s="10" t="s">
        <v>11</v>
      </c>
      <c r="D41" s="2"/>
      <c r="E41" s="33" t="b">
        <f t="shared" si="0"/>
        <v>0</v>
      </c>
    </row>
    <row r="42" spans="1:5" ht="18" customHeight="1" x14ac:dyDescent="0.2">
      <c r="A42" s="9">
        <v>28</v>
      </c>
      <c r="B42" s="1"/>
      <c r="C42" s="10" t="s">
        <v>11</v>
      </c>
      <c r="D42" s="2"/>
      <c r="E42" s="33" t="b">
        <f t="shared" si="0"/>
        <v>0</v>
      </c>
    </row>
    <row r="43" spans="1:5" ht="18" customHeight="1" x14ac:dyDescent="0.2">
      <c r="A43" s="40">
        <v>29</v>
      </c>
      <c r="B43" s="1"/>
      <c r="C43" s="10" t="s">
        <v>11</v>
      </c>
      <c r="D43" s="2"/>
      <c r="E43" s="33" t="b">
        <f t="shared" si="0"/>
        <v>0</v>
      </c>
    </row>
    <row r="44" spans="1:5" ht="18" customHeight="1" x14ac:dyDescent="0.2">
      <c r="A44" s="9">
        <v>30</v>
      </c>
      <c r="B44" s="1"/>
      <c r="C44" s="10" t="s">
        <v>12</v>
      </c>
      <c r="D44" s="2"/>
      <c r="E44" s="33" t="b">
        <f t="shared" ref="E44:E58" si="1">IF(C44="PP",IF(D44=1,300,IF(D44=2,230,IF(D44=3,200,IF(D44=4,170,IF(D44=5,135,IF(D44=6,100)))))))</f>
        <v>0</v>
      </c>
    </row>
    <row r="45" spans="1:5" ht="18" customHeight="1" x14ac:dyDescent="0.2">
      <c r="A45" s="40">
        <v>31</v>
      </c>
      <c r="B45" s="1" t="s">
        <v>408</v>
      </c>
      <c r="C45" s="10" t="s">
        <v>12</v>
      </c>
      <c r="D45" s="2">
        <v>3</v>
      </c>
      <c r="E45" s="33">
        <f t="shared" si="1"/>
        <v>200</v>
      </c>
    </row>
    <row r="46" spans="1:5" ht="18" customHeight="1" x14ac:dyDescent="0.2">
      <c r="A46" s="9">
        <v>32</v>
      </c>
      <c r="B46" s="1" t="s">
        <v>407</v>
      </c>
      <c r="C46" s="10" t="s">
        <v>12</v>
      </c>
      <c r="D46" s="2">
        <v>5</v>
      </c>
      <c r="E46" s="33">
        <f t="shared" si="1"/>
        <v>135</v>
      </c>
    </row>
    <row r="47" spans="1:5" ht="18" customHeight="1" x14ac:dyDescent="0.2">
      <c r="A47" s="40">
        <v>33</v>
      </c>
      <c r="B47" s="1"/>
      <c r="C47" s="10" t="s">
        <v>12</v>
      </c>
      <c r="D47" s="2"/>
      <c r="E47" s="33" t="b">
        <f t="shared" si="1"/>
        <v>0</v>
      </c>
    </row>
    <row r="48" spans="1:5" ht="18" customHeight="1" x14ac:dyDescent="0.2">
      <c r="A48" s="9">
        <v>34</v>
      </c>
      <c r="B48" s="1"/>
      <c r="C48" s="10" t="s">
        <v>12</v>
      </c>
      <c r="D48" s="2"/>
      <c r="E48" s="33" t="b">
        <f t="shared" si="1"/>
        <v>0</v>
      </c>
    </row>
    <row r="49" spans="1:5" ht="18" customHeight="1" x14ac:dyDescent="0.2">
      <c r="A49" s="40">
        <v>35</v>
      </c>
      <c r="B49" s="1"/>
      <c r="C49" s="10" t="s">
        <v>12</v>
      </c>
      <c r="D49" s="2"/>
      <c r="E49" s="33" t="b">
        <f t="shared" si="1"/>
        <v>0</v>
      </c>
    </row>
    <row r="50" spans="1:5" ht="18" customHeight="1" x14ac:dyDescent="0.2">
      <c r="A50" s="9">
        <v>36</v>
      </c>
      <c r="B50" s="1"/>
      <c r="C50" s="10" t="s">
        <v>12</v>
      </c>
      <c r="D50" s="2"/>
      <c r="E50" s="33" t="b">
        <f t="shared" si="1"/>
        <v>0</v>
      </c>
    </row>
    <row r="51" spans="1:5" ht="18" customHeight="1" x14ac:dyDescent="0.2">
      <c r="A51" s="40">
        <v>37</v>
      </c>
      <c r="B51" s="1"/>
      <c r="C51" s="10" t="s">
        <v>12</v>
      </c>
      <c r="D51" s="2"/>
      <c r="E51" s="33" t="b">
        <f t="shared" si="1"/>
        <v>0</v>
      </c>
    </row>
    <row r="52" spans="1:5" ht="18" customHeight="1" x14ac:dyDescent="0.2">
      <c r="A52" s="9">
        <v>38</v>
      </c>
      <c r="B52" s="1"/>
      <c r="C52" s="10" t="s">
        <v>12</v>
      </c>
      <c r="D52" s="2"/>
      <c r="E52" s="33" t="b">
        <f t="shared" si="1"/>
        <v>0</v>
      </c>
    </row>
    <row r="53" spans="1:5" ht="18" customHeight="1" x14ac:dyDescent="0.2">
      <c r="A53" s="40">
        <v>39</v>
      </c>
      <c r="B53" s="1"/>
      <c r="C53" s="10" t="s">
        <v>12</v>
      </c>
      <c r="D53" s="2"/>
      <c r="E53" s="33" t="b">
        <f t="shared" si="1"/>
        <v>0</v>
      </c>
    </row>
    <row r="54" spans="1:5" ht="18" customHeight="1" x14ac:dyDescent="0.2">
      <c r="A54" s="9">
        <v>40</v>
      </c>
      <c r="B54" s="1"/>
      <c r="C54" s="10" t="s">
        <v>12</v>
      </c>
      <c r="D54" s="2"/>
      <c r="E54" s="33" t="b">
        <f t="shared" si="1"/>
        <v>0</v>
      </c>
    </row>
    <row r="55" spans="1:5" ht="18" customHeight="1" x14ac:dyDescent="0.2">
      <c r="A55" s="40">
        <v>41</v>
      </c>
      <c r="B55" s="1"/>
      <c r="C55" s="10" t="s">
        <v>12</v>
      </c>
      <c r="D55" s="2"/>
      <c r="E55" s="33" t="b">
        <f t="shared" si="1"/>
        <v>0</v>
      </c>
    </row>
    <row r="56" spans="1:5" ht="18" customHeight="1" x14ac:dyDescent="0.2">
      <c r="A56" s="9">
        <v>42</v>
      </c>
      <c r="B56" s="1"/>
      <c r="C56" s="10" t="s">
        <v>12</v>
      </c>
      <c r="D56" s="2"/>
      <c r="E56" s="33" t="b">
        <f t="shared" si="1"/>
        <v>0</v>
      </c>
    </row>
    <row r="57" spans="1:5" ht="18" customHeight="1" x14ac:dyDescent="0.2">
      <c r="A57" s="40">
        <v>43</v>
      </c>
      <c r="B57" s="1"/>
      <c r="C57" s="10" t="s">
        <v>12</v>
      </c>
      <c r="D57" s="2"/>
      <c r="E57" s="33" t="b">
        <f t="shared" si="1"/>
        <v>0</v>
      </c>
    </row>
    <row r="58" spans="1:5" ht="18" customHeight="1" x14ac:dyDescent="0.2">
      <c r="A58" s="9">
        <v>44</v>
      </c>
      <c r="B58" s="1"/>
      <c r="C58" s="10" t="s">
        <v>12</v>
      </c>
      <c r="D58" s="2"/>
      <c r="E58" s="33" t="b">
        <f t="shared" si="1"/>
        <v>0</v>
      </c>
    </row>
    <row r="59" spans="1:5" ht="18" customHeight="1" x14ac:dyDescent="0.2">
      <c r="A59" s="40">
        <v>45</v>
      </c>
      <c r="B59" s="1"/>
      <c r="C59" s="10" t="s">
        <v>17</v>
      </c>
      <c r="D59" s="2"/>
      <c r="E59" s="33" t="b">
        <f>IF(C59="RS",IF(D59=1,1000))</f>
        <v>0</v>
      </c>
    </row>
    <row r="60" spans="1:5" ht="18" customHeight="1" x14ac:dyDescent="0.2">
      <c r="A60" s="9">
        <v>46</v>
      </c>
      <c r="B60" s="1"/>
      <c r="C60" s="10" t="s">
        <v>17</v>
      </c>
      <c r="D60" s="2"/>
      <c r="E60" s="33" t="b">
        <f>IF(C60="RS",IF(D60=1,1000))</f>
        <v>0</v>
      </c>
    </row>
    <row r="61" spans="1:5" ht="18" customHeight="1" x14ac:dyDescent="0.2">
      <c r="A61" s="40">
        <v>47</v>
      </c>
      <c r="B61" s="1"/>
      <c r="C61" s="10" t="s">
        <v>18</v>
      </c>
      <c r="D61" s="2"/>
      <c r="E61" s="33" t="b">
        <f>IF(C61="RP",IF(D61=1,200))</f>
        <v>0</v>
      </c>
    </row>
    <row r="62" spans="1:5" ht="18" customHeight="1" x14ac:dyDescent="0.2">
      <c r="A62" s="9">
        <v>48</v>
      </c>
      <c r="B62" s="1"/>
      <c r="C62" s="10" t="s">
        <v>18</v>
      </c>
      <c r="D62" s="2"/>
      <c r="E62" s="33" t="b">
        <f>IF(C62="RP",IF(D62=1,200))</f>
        <v>0</v>
      </c>
    </row>
    <row r="63" spans="1:5" ht="24.6" customHeight="1" x14ac:dyDescent="0.2">
      <c r="A63" s="213" t="s">
        <v>20</v>
      </c>
      <c r="B63" s="214"/>
      <c r="C63" s="214"/>
      <c r="D63" s="215"/>
      <c r="E63" s="34">
        <f>SUM(E15:E62)</f>
        <v>1070</v>
      </c>
    </row>
    <row r="64" spans="1:5" ht="20.45" customHeight="1" x14ac:dyDescent="0.2">
      <c r="A64" s="5"/>
      <c r="B64" s="5"/>
      <c r="C64" s="5"/>
      <c r="D64" s="5"/>
      <c r="E64" s="5"/>
    </row>
    <row r="65" spans="1:5" ht="25.15" customHeight="1" x14ac:dyDescent="0.35">
      <c r="A65" s="216" t="s">
        <v>21</v>
      </c>
      <c r="B65" s="217"/>
      <c r="C65" s="217"/>
      <c r="D65" s="217"/>
      <c r="E65" s="217"/>
    </row>
    <row r="66" spans="1:5" ht="53.45" customHeight="1" x14ac:dyDescent="0.2">
      <c r="A66" s="6" t="s">
        <v>0</v>
      </c>
      <c r="B66" s="7" t="s">
        <v>69</v>
      </c>
      <c r="C66" s="8" t="s">
        <v>55</v>
      </c>
      <c r="D66" s="8" t="s">
        <v>3</v>
      </c>
      <c r="E66" s="8" t="s">
        <v>2</v>
      </c>
    </row>
    <row r="67" spans="1:5" ht="19.899999999999999" customHeight="1" x14ac:dyDescent="0.2">
      <c r="A67" s="9">
        <v>1</v>
      </c>
      <c r="B67" s="1" t="s">
        <v>25</v>
      </c>
      <c r="C67" s="39"/>
      <c r="D67" s="11" t="s">
        <v>24</v>
      </c>
      <c r="E67" s="35" t="b">
        <f>IF(D67="M",IF(C67=1,3000))</f>
        <v>0</v>
      </c>
    </row>
    <row r="68" spans="1:5" ht="19.899999999999999" customHeight="1" x14ac:dyDescent="0.2">
      <c r="A68" s="9">
        <v>2</v>
      </c>
      <c r="B68" s="1" t="s">
        <v>26</v>
      </c>
      <c r="C68" s="39"/>
      <c r="D68" s="11" t="s">
        <v>24</v>
      </c>
      <c r="E68" s="35" t="b">
        <f>IF(D68="M",IF(C68=1,2500))</f>
        <v>0</v>
      </c>
    </row>
    <row r="69" spans="1:5" ht="19.899999999999999" customHeight="1" x14ac:dyDescent="0.2">
      <c r="A69" s="9">
        <v>3</v>
      </c>
      <c r="B69" s="1" t="s">
        <v>101</v>
      </c>
      <c r="C69" s="3"/>
      <c r="D69" s="11">
        <v>1500</v>
      </c>
      <c r="E69" s="35">
        <f>PRODUCT(C69*D69)</f>
        <v>0</v>
      </c>
    </row>
    <row r="70" spans="1:5" ht="19.899999999999999" customHeight="1" x14ac:dyDescent="0.2">
      <c r="A70" s="9">
        <v>4</v>
      </c>
      <c r="B70" s="1" t="s">
        <v>406</v>
      </c>
      <c r="C70" s="3">
        <v>2</v>
      </c>
      <c r="D70" s="11">
        <v>1000</v>
      </c>
      <c r="E70" s="35">
        <f>PRODUCT(C70*D70)</f>
        <v>2000</v>
      </c>
    </row>
    <row r="71" spans="1:5" ht="19.899999999999999" customHeight="1" x14ac:dyDescent="0.2">
      <c r="A71" s="9">
        <v>5</v>
      </c>
      <c r="B71" s="1" t="s">
        <v>734</v>
      </c>
      <c r="C71" s="3">
        <v>1</v>
      </c>
      <c r="D71" s="11">
        <v>500</v>
      </c>
      <c r="E71" s="35">
        <f>PRODUCT(C71*D71)</f>
        <v>500</v>
      </c>
    </row>
    <row r="72" spans="1:5" ht="19.899999999999999" customHeight="1" x14ac:dyDescent="0.2">
      <c r="A72" s="9">
        <v>6</v>
      </c>
      <c r="B72" s="1" t="s">
        <v>27</v>
      </c>
      <c r="C72" s="3"/>
      <c r="D72" s="11">
        <v>300</v>
      </c>
      <c r="E72" s="35">
        <f>PRODUCT(C72*D72)</f>
        <v>0</v>
      </c>
    </row>
    <row r="73" spans="1:5" ht="33.6" customHeight="1" x14ac:dyDescent="0.2">
      <c r="A73" s="9">
        <v>7</v>
      </c>
      <c r="B73" s="1" t="s">
        <v>28</v>
      </c>
      <c r="C73" s="3"/>
      <c r="D73" s="11">
        <v>200</v>
      </c>
      <c r="E73" s="35">
        <f>PRODUCT(C73*D73)</f>
        <v>0</v>
      </c>
    </row>
    <row r="74" spans="1:5" ht="25.15" customHeight="1" x14ac:dyDescent="0.2">
      <c r="A74" s="213" t="s">
        <v>22</v>
      </c>
      <c r="B74" s="214"/>
      <c r="C74" s="214"/>
      <c r="D74" s="215"/>
      <c r="E74" s="36">
        <f>SUM(E67:E73)</f>
        <v>2500</v>
      </c>
    </row>
    <row r="75" spans="1:5" ht="18.600000000000001" customHeight="1" x14ac:dyDescent="0.2">
      <c r="A75" s="12"/>
      <c r="B75" s="13"/>
      <c r="C75" s="13"/>
      <c r="D75" s="13"/>
      <c r="E75" s="14"/>
    </row>
    <row r="76" spans="1:5" ht="57" customHeight="1" x14ac:dyDescent="0.2">
      <c r="A76" s="208" t="s">
        <v>70</v>
      </c>
      <c r="B76" s="209"/>
      <c r="C76" s="209"/>
      <c r="D76" s="209"/>
      <c r="E76" s="209"/>
    </row>
    <row r="77" spans="1:5" ht="17.45" customHeight="1" x14ac:dyDescent="0.2"/>
    <row r="78" spans="1:5" ht="27" customHeight="1" x14ac:dyDescent="0.2">
      <c r="A78" s="223" t="s">
        <v>6</v>
      </c>
      <c r="B78" s="224"/>
      <c r="C78" s="224"/>
      <c r="D78" s="224"/>
      <c r="E78" s="225"/>
    </row>
    <row r="79" spans="1:5" ht="51" customHeight="1" x14ac:dyDescent="0.2">
      <c r="A79" s="15" t="s">
        <v>0</v>
      </c>
      <c r="B79" s="24" t="s">
        <v>71</v>
      </c>
      <c r="C79" s="17" t="s">
        <v>14</v>
      </c>
      <c r="D79" s="18" t="s">
        <v>1</v>
      </c>
      <c r="E79" s="18" t="s">
        <v>2</v>
      </c>
    </row>
    <row r="80" spans="1:5" ht="19.899999999999999" customHeight="1" x14ac:dyDescent="0.2">
      <c r="A80" s="15">
        <v>1</v>
      </c>
      <c r="B80" s="16" t="s">
        <v>82</v>
      </c>
      <c r="C80" s="4"/>
      <c r="D80" s="19">
        <v>20</v>
      </c>
      <c r="E80" s="37">
        <f t="shared" ref="E80:E86" si="2">PRODUCT(C80*D80)</f>
        <v>0</v>
      </c>
    </row>
    <row r="81" spans="1:9" ht="19.899999999999999" customHeight="1" x14ac:dyDescent="0.2">
      <c r="A81" s="15">
        <v>2</v>
      </c>
      <c r="B81" s="16" t="s">
        <v>83</v>
      </c>
      <c r="C81" s="4"/>
      <c r="D81" s="19">
        <v>20</v>
      </c>
      <c r="E81" s="37">
        <f t="shared" si="2"/>
        <v>0</v>
      </c>
    </row>
    <row r="82" spans="1:9" ht="19.899999999999999" customHeight="1" x14ac:dyDescent="0.2">
      <c r="A82" s="15">
        <v>3</v>
      </c>
      <c r="B82" s="16" t="s">
        <v>84</v>
      </c>
      <c r="C82" s="4"/>
      <c r="D82" s="19">
        <v>20</v>
      </c>
      <c r="E82" s="37">
        <f t="shared" si="2"/>
        <v>0</v>
      </c>
    </row>
    <row r="83" spans="1:9" ht="19.899999999999999" customHeight="1" x14ac:dyDescent="0.2">
      <c r="A83" s="15">
        <v>4</v>
      </c>
      <c r="B83" s="16" t="s">
        <v>85</v>
      </c>
      <c r="C83" s="4"/>
      <c r="D83" s="19">
        <v>20</v>
      </c>
      <c r="E83" s="37">
        <f t="shared" si="2"/>
        <v>0</v>
      </c>
    </row>
    <row r="84" spans="1:9" ht="19.899999999999999" customHeight="1" x14ac:dyDescent="0.2">
      <c r="A84" s="15">
        <v>5</v>
      </c>
      <c r="B84" s="42" t="s">
        <v>86</v>
      </c>
      <c r="C84" s="4"/>
      <c r="D84" s="19">
        <v>20</v>
      </c>
      <c r="E84" s="37">
        <f t="shared" si="2"/>
        <v>0</v>
      </c>
    </row>
    <row r="85" spans="1:9" ht="19.899999999999999" customHeight="1" x14ac:dyDescent="0.2">
      <c r="A85" s="15">
        <v>6</v>
      </c>
      <c r="B85" s="16" t="s">
        <v>4</v>
      </c>
      <c r="C85" s="4"/>
      <c r="D85" s="19">
        <v>100</v>
      </c>
      <c r="E85" s="37">
        <f t="shared" si="2"/>
        <v>0</v>
      </c>
    </row>
    <row r="86" spans="1:9" ht="22.15" customHeight="1" x14ac:dyDescent="0.2">
      <c r="A86" s="15">
        <v>7</v>
      </c>
      <c r="B86" s="16" t="s">
        <v>61</v>
      </c>
      <c r="C86" s="4"/>
      <c r="D86" s="19">
        <v>50</v>
      </c>
      <c r="E86" s="37">
        <f t="shared" si="2"/>
        <v>0</v>
      </c>
    </row>
    <row r="87" spans="1:9" ht="23.45" customHeight="1" x14ac:dyDescent="0.2">
      <c r="A87" s="228" t="s">
        <v>16</v>
      </c>
      <c r="B87" s="233"/>
      <c r="C87" s="233"/>
      <c r="D87" s="234"/>
      <c r="E87" s="34">
        <f>SUM(E80:E86)</f>
        <v>0</v>
      </c>
    </row>
    <row r="88" spans="1:9" ht="19.149999999999999" customHeight="1" x14ac:dyDescent="0.2">
      <c r="A88" s="20"/>
      <c r="B88" s="21"/>
      <c r="C88" s="22"/>
      <c r="D88" s="22"/>
      <c r="E88" s="23"/>
    </row>
    <row r="89" spans="1:9" ht="27" customHeight="1" x14ac:dyDescent="0.35">
      <c r="A89" s="223" t="s">
        <v>72</v>
      </c>
      <c r="B89" s="231"/>
      <c r="C89" s="231"/>
      <c r="D89" s="231"/>
      <c r="E89" s="232"/>
    </row>
    <row r="90" spans="1:9" ht="40.15" customHeight="1" x14ac:dyDescent="0.2">
      <c r="A90" s="15" t="s">
        <v>0</v>
      </c>
      <c r="B90" s="24" t="s">
        <v>73</v>
      </c>
      <c r="C90" s="17" t="s">
        <v>13</v>
      </c>
      <c r="D90" s="17" t="s">
        <v>19</v>
      </c>
      <c r="E90" s="17" t="s">
        <v>2</v>
      </c>
    </row>
    <row r="91" spans="1:9" ht="18" customHeight="1" x14ac:dyDescent="0.2">
      <c r="A91" s="25">
        <v>1</v>
      </c>
      <c r="B91" s="1"/>
      <c r="C91" s="26" t="s">
        <v>10</v>
      </c>
      <c r="D91" s="2"/>
      <c r="E91" s="33" t="b">
        <f>IF(C91="PS",IF(D91=1,800,IF(D91=2,630,IF(D91=3,530,IF(D91=4,450,IF(D91=5,360,IF(D91=6,270)))))))</f>
        <v>0</v>
      </c>
      <c r="H91" s="88"/>
      <c r="I91" s="27"/>
    </row>
    <row r="92" spans="1:9" ht="18" customHeight="1" x14ac:dyDescent="0.2">
      <c r="A92" s="25">
        <v>2</v>
      </c>
      <c r="B92" s="1"/>
      <c r="C92" s="26" t="s">
        <v>10</v>
      </c>
      <c r="D92" s="2"/>
      <c r="E92" s="33" t="b">
        <f>IF(C92="PS",IF(D92=1,800,IF(D92=2,630,IF(D92=3,530,IF(D92=4,450,IF(D92=5,360,IF(D92=6,270)))))))</f>
        <v>0</v>
      </c>
      <c r="H92" s="88"/>
      <c r="I92" s="27"/>
    </row>
    <row r="93" spans="1:9" ht="18" customHeight="1" x14ac:dyDescent="0.2">
      <c r="A93" s="25">
        <v>3</v>
      </c>
      <c r="B93" s="1" t="s">
        <v>405</v>
      </c>
      <c r="C93" s="26" t="s">
        <v>11</v>
      </c>
      <c r="D93" s="2">
        <v>3</v>
      </c>
      <c r="E93" s="33">
        <f t="shared" ref="E93:E112" si="3">IF(C93="MP",IF(D93=1,200,IF(D93=2,160,IF(D93=3,130,IF(D93=4,110,IF(D93=5,90,IF(D93=6,70)))))))</f>
        <v>130</v>
      </c>
      <c r="H93" s="88"/>
      <c r="I93" s="27"/>
    </row>
    <row r="94" spans="1:9" ht="18" customHeight="1" x14ac:dyDescent="0.2">
      <c r="A94" s="25">
        <v>4</v>
      </c>
      <c r="B94" s="1"/>
      <c r="C94" s="26" t="s">
        <v>11</v>
      </c>
      <c r="D94" s="2"/>
      <c r="E94" s="33" t="b">
        <f t="shared" si="3"/>
        <v>0</v>
      </c>
      <c r="H94" s="88"/>
      <c r="I94" s="27"/>
    </row>
    <row r="95" spans="1:9" ht="18" customHeight="1" x14ac:dyDescent="0.2">
      <c r="A95" s="25">
        <v>5</v>
      </c>
      <c r="B95" s="1"/>
      <c r="C95" s="26" t="s">
        <v>11</v>
      </c>
      <c r="D95" s="2"/>
      <c r="E95" s="33" t="b">
        <f t="shared" si="3"/>
        <v>0</v>
      </c>
      <c r="H95" s="88"/>
      <c r="I95" s="27"/>
    </row>
    <row r="96" spans="1:9" ht="18" customHeight="1" x14ac:dyDescent="0.2">
      <c r="A96" s="25">
        <v>6</v>
      </c>
      <c r="B96" s="1"/>
      <c r="C96" s="26" t="s">
        <v>11</v>
      </c>
      <c r="D96" s="2"/>
      <c r="E96" s="33" t="b">
        <f t="shared" si="3"/>
        <v>0</v>
      </c>
      <c r="H96" s="88"/>
      <c r="I96" s="27"/>
    </row>
    <row r="97" spans="1:9" ht="18" customHeight="1" x14ac:dyDescent="0.2">
      <c r="A97" s="25">
        <v>7</v>
      </c>
      <c r="B97" s="1"/>
      <c r="C97" s="26" t="s">
        <v>11</v>
      </c>
      <c r="D97" s="2"/>
      <c r="E97" s="33" t="b">
        <f t="shared" si="3"/>
        <v>0</v>
      </c>
      <c r="H97" s="88"/>
      <c r="I97" s="27"/>
    </row>
    <row r="98" spans="1:9" ht="18" customHeight="1" x14ac:dyDescent="0.2">
      <c r="A98" s="25">
        <v>8</v>
      </c>
      <c r="B98" s="1"/>
      <c r="C98" s="26" t="s">
        <v>11</v>
      </c>
      <c r="D98" s="2"/>
      <c r="E98" s="33" t="b">
        <f t="shared" si="3"/>
        <v>0</v>
      </c>
      <c r="H98" s="88"/>
      <c r="I98" s="27"/>
    </row>
    <row r="99" spans="1:9" ht="18" customHeight="1" x14ac:dyDescent="0.2">
      <c r="A99" s="25">
        <v>9</v>
      </c>
      <c r="B99" s="1"/>
      <c r="C99" s="26" t="s">
        <v>11</v>
      </c>
      <c r="D99" s="2"/>
      <c r="E99" s="33" t="b">
        <f t="shared" si="3"/>
        <v>0</v>
      </c>
      <c r="H99" s="88"/>
      <c r="I99" s="27"/>
    </row>
    <row r="100" spans="1:9" ht="18" customHeight="1" x14ac:dyDescent="0.2">
      <c r="A100" s="25">
        <v>10</v>
      </c>
      <c r="B100" s="1"/>
      <c r="C100" s="26" t="s">
        <v>11</v>
      </c>
      <c r="D100" s="2"/>
      <c r="E100" s="33" t="b">
        <f t="shared" si="3"/>
        <v>0</v>
      </c>
      <c r="H100" s="88"/>
      <c r="I100" s="27"/>
    </row>
    <row r="101" spans="1:9" ht="18" customHeight="1" x14ac:dyDescent="0.2">
      <c r="A101" s="25">
        <v>11</v>
      </c>
      <c r="B101" s="1"/>
      <c r="C101" s="26" t="s">
        <v>11</v>
      </c>
      <c r="D101" s="2"/>
      <c r="E101" s="33" t="b">
        <f t="shared" si="3"/>
        <v>0</v>
      </c>
      <c r="H101" s="88"/>
      <c r="I101" s="27"/>
    </row>
    <row r="102" spans="1:9" ht="18" customHeight="1" x14ac:dyDescent="0.2">
      <c r="A102" s="25">
        <v>12</v>
      </c>
      <c r="B102" s="1"/>
      <c r="C102" s="26" t="s">
        <v>11</v>
      </c>
      <c r="D102" s="2"/>
      <c r="E102" s="33" t="b">
        <f t="shared" si="3"/>
        <v>0</v>
      </c>
      <c r="H102" s="88"/>
      <c r="I102" s="27"/>
    </row>
    <row r="103" spans="1:9" ht="18" customHeight="1" x14ac:dyDescent="0.2">
      <c r="A103" s="25">
        <v>13</v>
      </c>
      <c r="B103" s="1"/>
      <c r="C103" s="26" t="s">
        <v>11</v>
      </c>
      <c r="D103" s="2"/>
      <c r="E103" s="33" t="b">
        <f t="shared" si="3"/>
        <v>0</v>
      </c>
      <c r="H103" s="88"/>
      <c r="I103" s="27"/>
    </row>
    <row r="104" spans="1:9" ht="18" customHeight="1" x14ac:dyDescent="0.2">
      <c r="A104" s="25">
        <v>14</v>
      </c>
      <c r="B104" s="1"/>
      <c r="C104" s="26" t="s">
        <v>11</v>
      </c>
      <c r="D104" s="2"/>
      <c r="E104" s="33" t="b">
        <f t="shared" si="3"/>
        <v>0</v>
      </c>
      <c r="H104" s="88"/>
      <c r="I104" s="27"/>
    </row>
    <row r="105" spans="1:9" ht="18" customHeight="1" x14ac:dyDescent="0.2">
      <c r="A105" s="25">
        <v>15</v>
      </c>
      <c r="B105" s="1"/>
      <c r="C105" s="26" t="s">
        <v>11</v>
      </c>
      <c r="D105" s="2"/>
      <c r="E105" s="33" t="b">
        <f t="shared" si="3"/>
        <v>0</v>
      </c>
      <c r="H105" s="88"/>
      <c r="I105" s="27"/>
    </row>
    <row r="106" spans="1:9" ht="18" customHeight="1" x14ac:dyDescent="0.2">
      <c r="A106" s="25">
        <v>16</v>
      </c>
      <c r="B106" s="1"/>
      <c r="C106" s="26" t="s">
        <v>11</v>
      </c>
      <c r="D106" s="2"/>
      <c r="E106" s="33" t="b">
        <f t="shared" si="3"/>
        <v>0</v>
      </c>
      <c r="H106" s="88"/>
      <c r="I106" s="27"/>
    </row>
    <row r="107" spans="1:9" ht="18" customHeight="1" x14ac:dyDescent="0.2">
      <c r="A107" s="25">
        <v>17</v>
      </c>
      <c r="B107" s="1"/>
      <c r="C107" s="26" t="s">
        <v>11</v>
      </c>
      <c r="D107" s="2"/>
      <c r="E107" s="33" t="b">
        <f t="shared" si="3"/>
        <v>0</v>
      </c>
      <c r="H107" s="88"/>
      <c r="I107" s="27"/>
    </row>
    <row r="108" spans="1:9" ht="18" customHeight="1" x14ac:dyDescent="0.2">
      <c r="A108" s="25">
        <v>18</v>
      </c>
      <c r="B108" s="1"/>
      <c r="C108" s="26" t="s">
        <v>11</v>
      </c>
      <c r="D108" s="2"/>
      <c r="E108" s="33" t="b">
        <f t="shared" si="3"/>
        <v>0</v>
      </c>
      <c r="H108" s="88"/>
      <c r="I108" s="27"/>
    </row>
    <row r="109" spans="1:9" ht="18" customHeight="1" x14ac:dyDescent="0.2">
      <c r="A109" s="25">
        <v>19</v>
      </c>
      <c r="B109" s="1"/>
      <c r="C109" s="26" t="s">
        <v>11</v>
      </c>
      <c r="D109" s="2"/>
      <c r="E109" s="33" t="b">
        <f t="shared" si="3"/>
        <v>0</v>
      </c>
      <c r="H109" s="88"/>
      <c r="I109" s="27"/>
    </row>
    <row r="110" spans="1:9" ht="18" customHeight="1" x14ac:dyDescent="0.2">
      <c r="A110" s="25">
        <v>20</v>
      </c>
      <c r="B110" s="1"/>
      <c r="C110" s="26" t="s">
        <v>11</v>
      </c>
      <c r="D110" s="2"/>
      <c r="E110" s="33" t="b">
        <f t="shared" si="3"/>
        <v>0</v>
      </c>
      <c r="H110" s="88"/>
      <c r="I110" s="27"/>
    </row>
    <row r="111" spans="1:9" ht="18" customHeight="1" x14ac:dyDescent="0.2">
      <c r="A111" s="25">
        <v>21</v>
      </c>
      <c r="B111" s="1"/>
      <c r="C111" s="26" t="s">
        <v>11</v>
      </c>
      <c r="D111" s="2"/>
      <c r="E111" s="33" t="b">
        <f t="shared" si="3"/>
        <v>0</v>
      </c>
      <c r="H111" s="88"/>
      <c r="I111" s="27"/>
    </row>
    <row r="112" spans="1:9" ht="18" customHeight="1" x14ac:dyDescent="0.2">
      <c r="A112" s="25">
        <v>22</v>
      </c>
      <c r="B112" s="1"/>
      <c r="C112" s="26" t="s">
        <v>11</v>
      </c>
      <c r="D112" s="2"/>
      <c r="E112" s="33" t="b">
        <f t="shared" si="3"/>
        <v>0</v>
      </c>
      <c r="H112" s="88"/>
      <c r="I112" s="27"/>
    </row>
    <row r="113" spans="1:8" ht="18" customHeight="1" x14ac:dyDescent="0.2">
      <c r="A113" s="25">
        <v>23</v>
      </c>
      <c r="B113" s="1"/>
      <c r="C113" s="26" t="s">
        <v>12</v>
      </c>
      <c r="D113" s="2"/>
      <c r="E113" s="33" t="b">
        <f t="shared" ref="E113:E127" si="4">IF(C113="PP",IF(D113=1,200,IF(D113=2,160,IF(D113=3,130,IF(D113=4,110,IF(D113=5,90,IF(D113=6,70)))))))</f>
        <v>0</v>
      </c>
      <c r="H113" s="88"/>
    </row>
    <row r="114" spans="1:8" ht="18" customHeight="1" x14ac:dyDescent="0.2">
      <c r="A114" s="25">
        <v>24</v>
      </c>
      <c r="B114" s="1" t="s">
        <v>404</v>
      </c>
      <c r="C114" s="26" t="s">
        <v>12</v>
      </c>
      <c r="D114" s="2">
        <v>6</v>
      </c>
      <c r="E114" s="33">
        <f t="shared" si="4"/>
        <v>70</v>
      </c>
      <c r="H114" s="88"/>
    </row>
    <row r="115" spans="1:8" ht="18" customHeight="1" x14ac:dyDescent="0.2">
      <c r="A115" s="25">
        <v>25</v>
      </c>
      <c r="B115" s="1"/>
      <c r="C115" s="26" t="s">
        <v>12</v>
      </c>
      <c r="D115" s="2"/>
      <c r="E115" s="33" t="b">
        <f t="shared" si="4"/>
        <v>0</v>
      </c>
      <c r="H115" s="88"/>
    </row>
    <row r="116" spans="1:8" ht="18" customHeight="1" x14ac:dyDescent="0.2">
      <c r="A116" s="25">
        <v>26</v>
      </c>
      <c r="B116" s="1"/>
      <c r="C116" s="26" t="s">
        <v>12</v>
      </c>
      <c r="D116" s="2"/>
      <c r="E116" s="33" t="b">
        <f t="shared" si="4"/>
        <v>0</v>
      </c>
      <c r="H116" s="88"/>
    </row>
    <row r="117" spans="1:8" ht="18" customHeight="1" x14ac:dyDescent="0.2">
      <c r="A117" s="25">
        <v>27</v>
      </c>
      <c r="B117" s="1"/>
      <c r="C117" s="26" t="s">
        <v>12</v>
      </c>
      <c r="D117" s="2"/>
      <c r="E117" s="33" t="b">
        <f t="shared" si="4"/>
        <v>0</v>
      </c>
      <c r="H117" s="88"/>
    </row>
    <row r="118" spans="1:8" ht="18" customHeight="1" x14ac:dyDescent="0.2">
      <c r="A118" s="25">
        <v>28</v>
      </c>
      <c r="B118" s="1"/>
      <c r="C118" s="26" t="s">
        <v>12</v>
      </c>
      <c r="D118" s="2"/>
      <c r="E118" s="33" t="b">
        <f t="shared" si="4"/>
        <v>0</v>
      </c>
      <c r="H118" s="88"/>
    </row>
    <row r="119" spans="1:8" ht="18" customHeight="1" x14ac:dyDescent="0.2">
      <c r="A119" s="25">
        <v>29</v>
      </c>
      <c r="B119" s="1"/>
      <c r="C119" s="26" t="s">
        <v>12</v>
      </c>
      <c r="D119" s="2"/>
      <c r="E119" s="33" t="b">
        <f t="shared" si="4"/>
        <v>0</v>
      </c>
      <c r="H119" s="88"/>
    </row>
    <row r="120" spans="1:8" ht="18" customHeight="1" x14ac:dyDescent="0.2">
      <c r="A120" s="25">
        <v>30</v>
      </c>
      <c r="B120" s="1"/>
      <c r="C120" s="26" t="s">
        <v>12</v>
      </c>
      <c r="D120" s="2"/>
      <c r="E120" s="33" t="b">
        <f t="shared" si="4"/>
        <v>0</v>
      </c>
      <c r="H120" s="88"/>
    </row>
    <row r="121" spans="1:8" ht="18" customHeight="1" x14ac:dyDescent="0.2">
      <c r="A121" s="25">
        <v>31</v>
      </c>
      <c r="B121" s="1"/>
      <c r="C121" s="26" t="s">
        <v>12</v>
      </c>
      <c r="D121" s="2"/>
      <c r="E121" s="33" t="b">
        <f t="shared" si="4"/>
        <v>0</v>
      </c>
      <c r="H121" s="88"/>
    </row>
    <row r="122" spans="1:8" ht="18" customHeight="1" x14ac:dyDescent="0.2">
      <c r="A122" s="25">
        <v>32</v>
      </c>
      <c r="B122" s="1"/>
      <c r="C122" s="26" t="s">
        <v>12</v>
      </c>
      <c r="D122" s="2"/>
      <c r="E122" s="33" t="b">
        <f t="shared" si="4"/>
        <v>0</v>
      </c>
      <c r="H122" s="88"/>
    </row>
    <row r="123" spans="1:8" ht="18" customHeight="1" x14ac:dyDescent="0.2">
      <c r="A123" s="25">
        <v>33</v>
      </c>
      <c r="B123" s="1"/>
      <c r="C123" s="26" t="s">
        <v>12</v>
      </c>
      <c r="D123" s="2"/>
      <c r="E123" s="33" t="b">
        <f t="shared" si="4"/>
        <v>0</v>
      </c>
      <c r="H123" s="88"/>
    </row>
    <row r="124" spans="1:8" ht="18" customHeight="1" x14ac:dyDescent="0.2">
      <c r="A124" s="25">
        <v>34</v>
      </c>
      <c r="B124" s="1"/>
      <c r="C124" s="26" t="s">
        <v>12</v>
      </c>
      <c r="D124" s="2"/>
      <c r="E124" s="33" t="b">
        <f t="shared" si="4"/>
        <v>0</v>
      </c>
      <c r="H124" s="88"/>
    </row>
    <row r="125" spans="1:8" ht="18" customHeight="1" x14ac:dyDescent="0.2">
      <c r="A125" s="25">
        <v>35</v>
      </c>
      <c r="B125" s="1"/>
      <c r="C125" s="26" t="s">
        <v>12</v>
      </c>
      <c r="D125" s="2"/>
      <c r="E125" s="33" t="b">
        <f t="shared" si="4"/>
        <v>0</v>
      </c>
      <c r="H125" s="88"/>
    </row>
    <row r="126" spans="1:8" ht="18" customHeight="1" x14ac:dyDescent="0.2">
      <c r="A126" s="25">
        <v>36</v>
      </c>
      <c r="B126" s="1"/>
      <c r="C126" s="26" t="s">
        <v>12</v>
      </c>
      <c r="D126" s="2"/>
      <c r="E126" s="33" t="b">
        <f t="shared" si="4"/>
        <v>0</v>
      </c>
      <c r="H126" s="88"/>
    </row>
    <row r="127" spans="1:8" ht="18" customHeight="1" x14ac:dyDescent="0.2">
      <c r="A127" s="25">
        <v>37</v>
      </c>
      <c r="B127" s="1"/>
      <c r="C127" s="26" t="s">
        <v>12</v>
      </c>
      <c r="D127" s="2"/>
      <c r="E127" s="33" t="b">
        <f t="shared" si="4"/>
        <v>0</v>
      </c>
      <c r="H127" s="88"/>
    </row>
    <row r="128" spans="1:8" ht="18" customHeight="1" x14ac:dyDescent="0.2">
      <c r="A128" s="25">
        <v>38</v>
      </c>
      <c r="B128" s="1"/>
      <c r="C128" s="26" t="s">
        <v>87</v>
      </c>
      <c r="D128" s="2"/>
      <c r="E128" s="33" t="b">
        <f>IF(C128="FR",IF(D128=1,160,IF(D128=2,130,IF(D128=3,100,IF(D128=4,90,IF(D128=5,70,IF(D128=6,60)))))))</f>
        <v>0</v>
      </c>
      <c r="H128" s="88"/>
    </row>
    <row r="129" spans="1:9" ht="18" customHeight="1" x14ac:dyDescent="0.2">
      <c r="A129" s="25">
        <v>39</v>
      </c>
      <c r="B129" s="1"/>
      <c r="C129" s="26" t="s">
        <v>87</v>
      </c>
      <c r="D129" s="2"/>
      <c r="E129" s="33" t="b">
        <f>IF(C129="FR",IF(D129=1,160,IF(D129=2,130,IF(D129=3,100,IF(D129=4,90,IF(D129=5,70,IF(D129=6,60)))))))</f>
        <v>0</v>
      </c>
      <c r="H129" s="88"/>
    </row>
    <row r="130" spans="1:9" ht="18" customHeight="1" x14ac:dyDescent="0.2">
      <c r="A130" s="25">
        <v>40</v>
      </c>
      <c r="B130" s="1"/>
      <c r="C130" s="26" t="s">
        <v>87</v>
      </c>
      <c r="D130" s="2"/>
      <c r="E130" s="33" t="b">
        <f>IF(C130="FR",IF(D130=1,160,IF(D130=2,130,IF(D130=3,100,IF(D130=4,90,IF(D130=5,70,IF(D130=6,60)))))))</f>
        <v>0</v>
      </c>
      <c r="H130" s="88"/>
    </row>
    <row r="131" spans="1:9" ht="18" customHeight="1" x14ac:dyDescent="0.2">
      <c r="A131" s="25">
        <v>41</v>
      </c>
      <c r="B131" s="1"/>
      <c r="C131" s="26" t="s">
        <v>87</v>
      </c>
      <c r="D131" s="2"/>
      <c r="E131" s="33" t="b">
        <f>IF(C131="FR",IF(D131=1,160,IF(D131=2,130,IF(D131=3,100,IF(D131=4,90,IF(D131=5,70,IF(D131=6,60)))))))</f>
        <v>0</v>
      </c>
      <c r="H131" s="88"/>
    </row>
    <row r="132" spans="1:9" ht="18" customHeight="1" x14ac:dyDescent="0.2">
      <c r="A132" s="25">
        <v>42</v>
      </c>
      <c r="B132" s="1"/>
      <c r="C132" s="26" t="s">
        <v>17</v>
      </c>
      <c r="D132" s="2"/>
      <c r="E132" s="33" t="b">
        <f>IF(C132="RS",IF(D132=1,500))</f>
        <v>0</v>
      </c>
      <c r="H132" s="88"/>
    </row>
    <row r="133" spans="1:9" ht="18" customHeight="1" x14ac:dyDescent="0.2">
      <c r="A133" s="25">
        <v>43</v>
      </c>
      <c r="B133" s="1"/>
      <c r="C133" s="26" t="s">
        <v>18</v>
      </c>
      <c r="D133" s="2"/>
      <c r="E133" s="33" t="b">
        <f>IF(C133="RP",IF(D133=1,100))</f>
        <v>0</v>
      </c>
      <c r="H133" s="88"/>
    </row>
    <row r="134" spans="1:9" ht="18" customHeight="1" x14ac:dyDescent="0.2">
      <c r="A134" s="25">
        <v>44</v>
      </c>
      <c r="B134" s="1"/>
      <c r="C134" s="26" t="s">
        <v>59</v>
      </c>
      <c r="D134" s="2"/>
      <c r="E134" s="33" t="b">
        <f>IF(C134="FAI",IF(D134=1,200,IF(D134=2,160,IF(D134=3,130))))</f>
        <v>0</v>
      </c>
      <c r="H134" s="88"/>
    </row>
    <row r="135" spans="1:9" ht="18" customHeight="1" x14ac:dyDescent="0.2">
      <c r="A135" s="25">
        <v>45</v>
      </c>
      <c r="B135" s="1"/>
      <c r="C135" s="26" t="s">
        <v>59</v>
      </c>
      <c r="D135" s="2"/>
      <c r="E135" s="33" t="b">
        <f>IF(C135="FAI",IF(D135=1,200,IF(D135=2,160,IF(D135=3,130))))</f>
        <v>0</v>
      </c>
      <c r="H135" s="88"/>
    </row>
    <row r="136" spans="1:9" ht="18" customHeight="1" x14ac:dyDescent="0.2">
      <c r="A136" s="25">
        <v>46</v>
      </c>
      <c r="B136" s="1"/>
      <c r="C136" s="26" t="s">
        <v>59</v>
      </c>
      <c r="D136" s="2"/>
      <c r="E136" s="33" t="b">
        <f>IF(C136="FAI",IF(D136=1,200,IF(D136=2,160,IF(D136=3,130))))</f>
        <v>0</v>
      </c>
      <c r="H136" s="88"/>
    </row>
    <row r="137" spans="1:9" ht="18" customHeight="1" x14ac:dyDescent="0.2">
      <c r="A137" s="25">
        <v>47</v>
      </c>
      <c r="B137" s="1"/>
      <c r="C137" s="26" t="s">
        <v>60</v>
      </c>
      <c r="D137" s="2"/>
      <c r="E137" s="33" t="b">
        <f>IF(C137="PL",IF(D137=1,110,IF(D137=2,90,IF(D137=3,70))))</f>
        <v>0</v>
      </c>
      <c r="H137" s="88"/>
    </row>
    <row r="138" spans="1:9" ht="18" customHeight="1" x14ac:dyDescent="0.2">
      <c r="A138" s="25">
        <v>48</v>
      </c>
      <c r="B138" s="1"/>
      <c r="C138" s="26" t="s">
        <v>60</v>
      </c>
      <c r="D138" s="2"/>
      <c r="E138" s="33" t="b">
        <f>IF(C138="PL",IF(D138=1,110,IF(D138=2,90,IF(D138=3,70))))</f>
        <v>0</v>
      </c>
      <c r="H138" s="88"/>
    </row>
    <row r="139" spans="1:9" ht="18" customHeight="1" x14ac:dyDescent="0.2">
      <c r="A139" s="25">
        <v>49</v>
      </c>
      <c r="B139" s="1"/>
      <c r="C139" s="26" t="s">
        <v>60</v>
      </c>
      <c r="D139" s="2"/>
      <c r="E139" s="33" t="b">
        <f>IF(C139="PL",IF(D139=1,110,IF(D139=2,90,IF(D139=3,70))))</f>
        <v>0</v>
      </c>
      <c r="H139" s="88"/>
    </row>
    <row r="140" spans="1:9" ht="18" customHeight="1" x14ac:dyDescent="0.2">
      <c r="A140" s="25">
        <v>50</v>
      </c>
      <c r="B140" s="1"/>
      <c r="C140" s="26" t="s">
        <v>60</v>
      </c>
      <c r="D140" s="2"/>
      <c r="E140" s="33" t="b">
        <f>IF(C140="PL",IF(D140=1,110,IF(D140=2,90,IF(D140=3,70))))</f>
        <v>0</v>
      </c>
      <c r="H140" s="88"/>
    </row>
    <row r="141" spans="1:9" ht="24.6" customHeight="1" x14ac:dyDescent="0.2">
      <c r="A141" s="228" t="s">
        <v>15</v>
      </c>
      <c r="B141" s="229"/>
      <c r="C141" s="229"/>
      <c r="D141" s="230"/>
      <c r="E141" s="34">
        <f>SUM(E91:E140)</f>
        <v>200</v>
      </c>
      <c r="H141" s="88"/>
    </row>
    <row r="142" spans="1:9" ht="17.45" customHeight="1" x14ac:dyDescent="0.2">
      <c r="A142" s="20"/>
      <c r="B142" s="21"/>
      <c r="C142" s="22"/>
      <c r="D142" s="22"/>
      <c r="E142" s="28"/>
      <c r="H142" s="88"/>
      <c r="I142" s="27"/>
    </row>
    <row r="143" spans="1:9" ht="27.6" customHeight="1" x14ac:dyDescent="0.35">
      <c r="A143" s="226" t="s">
        <v>7</v>
      </c>
      <c r="B143" s="227"/>
      <c r="C143" s="227"/>
      <c r="D143" s="227"/>
      <c r="E143" s="227"/>
      <c r="H143" s="88"/>
      <c r="I143" s="27"/>
    </row>
    <row r="144" spans="1:9" ht="54" customHeight="1" x14ac:dyDescent="0.2">
      <c r="A144" s="15" t="s">
        <v>0</v>
      </c>
      <c r="B144" s="24" t="s">
        <v>74</v>
      </c>
      <c r="C144" s="17" t="s">
        <v>56</v>
      </c>
      <c r="D144" s="17" t="s">
        <v>3</v>
      </c>
      <c r="E144" s="17" t="s">
        <v>2</v>
      </c>
      <c r="H144" s="88"/>
      <c r="I144" s="27"/>
    </row>
    <row r="145" spans="1:5" ht="30.6" customHeight="1" x14ac:dyDescent="0.2">
      <c r="A145" s="25">
        <v>1</v>
      </c>
      <c r="B145" s="29" t="s">
        <v>88</v>
      </c>
      <c r="C145" s="39"/>
      <c r="D145" s="30" t="s">
        <v>11</v>
      </c>
      <c r="E145" s="35" t="b">
        <f>IF(D145="MP",IF(C145=1,1500))</f>
        <v>0</v>
      </c>
    </row>
    <row r="146" spans="1:5" ht="19.899999999999999" customHeight="1" x14ac:dyDescent="0.2">
      <c r="A146" s="25">
        <v>2</v>
      </c>
      <c r="B146" s="29" t="s">
        <v>8</v>
      </c>
      <c r="C146" s="39"/>
      <c r="D146" s="30" t="s">
        <v>11</v>
      </c>
      <c r="E146" s="35" t="b">
        <f>IF(D146="MP",IF(C146=1,800))</f>
        <v>0</v>
      </c>
    </row>
    <row r="147" spans="1:5" ht="19.899999999999999" customHeight="1" x14ac:dyDescent="0.2">
      <c r="A147" s="25">
        <v>3</v>
      </c>
      <c r="B147" s="29" t="s">
        <v>9</v>
      </c>
      <c r="C147" s="39"/>
      <c r="D147" s="30" t="s">
        <v>11</v>
      </c>
      <c r="E147" s="35" t="b">
        <f>IF(D147="MP",IF(C147=1,800))</f>
        <v>0</v>
      </c>
    </row>
    <row r="148" spans="1:5" ht="19.899999999999999" customHeight="1" x14ac:dyDescent="0.2">
      <c r="A148" s="25">
        <v>4</v>
      </c>
      <c r="B148" s="29" t="s">
        <v>89</v>
      </c>
      <c r="C148" s="39"/>
      <c r="D148" s="30" t="s">
        <v>11</v>
      </c>
      <c r="E148" s="35" t="b">
        <f>IF(D148="MP",IF(C148=1,800))</f>
        <v>0</v>
      </c>
    </row>
    <row r="149" spans="1:5" ht="19.899999999999999" customHeight="1" x14ac:dyDescent="0.2">
      <c r="A149" s="25">
        <v>5</v>
      </c>
      <c r="B149" s="29" t="s">
        <v>90</v>
      </c>
      <c r="C149" s="39"/>
      <c r="D149" s="30" t="s">
        <v>11</v>
      </c>
      <c r="E149" s="35" t="b">
        <f>IF(D149="MP",IF(C149=1,800))</f>
        <v>0</v>
      </c>
    </row>
    <row r="150" spans="1:5" ht="19.899999999999999" customHeight="1" x14ac:dyDescent="0.2">
      <c r="A150" s="25">
        <v>6</v>
      </c>
      <c r="B150" s="1" t="s">
        <v>63</v>
      </c>
      <c r="C150" s="3"/>
      <c r="D150" s="30">
        <v>500</v>
      </c>
      <c r="E150" s="35">
        <f>PRODUCT(C150*D150)</f>
        <v>0</v>
      </c>
    </row>
    <row r="151" spans="1:5" ht="19.899999999999999" customHeight="1" x14ac:dyDescent="0.2">
      <c r="A151" s="25">
        <v>7</v>
      </c>
      <c r="B151" s="1" t="s">
        <v>64</v>
      </c>
      <c r="C151" s="3"/>
      <c r="D151" s="30">
        <v>200</v>
      </c>
      <c r="E151" s="35">
        <f>PRODUCT(C151*D151)</f>
        <v>0</v>
      </c>
    </row>
    <row r="152" spans="1:5" ht="30.6" customHeight="1" x14ac:dyDescent="0.2">
      <c r="A152" s="25">
        <v>8</v>
      </c>
      <c r="B152" s="1" t="s">
        <v>107</v>
      </c>
      <c r="C152" s="3"/>
      <c r="D152" s="30">
        <v>200</v>
      </c>
      <c r="E152" s="35">
        <f>PRODUCT(C152*D152)</f>
        <v>0</v>
      </c>
    </row>
    <row r="153" spans="1:5" ht="19.899999999999999" customHeight="1" x14ac:dyDescent="0.2">
      <c r="A153" s="25">
        <v>9</v>
      </c>
      <c r="B153" s="1" t="s">
        <v>5</v>
      </c>
      <c r="C153" s="3"/>
      <c r="D153" s="30">
        <v>200</v>
      </c>
      <c r="E153" s="35">
        <f>PRODUCT(C153*D153)</f>
        <v>0</v>
      </c>
    </row>
    <row r="154" spans="1:5" ht="19.899999999999999" customHeight="1" x14ac:dyDescent="0.2">
      <c r="A154" s="25">
        <v>10</v>
      </c>
      <c r="B154" s="1" t="s">
        <v>41</v>
      </c>
      <c r="C154" s="3"/>
      <c r="D154" s="30">
        <v>200</v>
      </c>
      <c r="E154" s="35">
        <f>PRODUCT(C154*D154)</f>
        <v>0</v>
      </c>
    </row>
    <row r="155" spans="1:5" ht="26.45" customHeight="1" x14ac:dyDescent="0.2">
      <c r="A155" s="228" t="s">
        <v>33</v>
      </c>
      <c r="B155" s="229"/>
      <c r="C155" s="229"/>
      <c r="D155" s="230"/>
      <c r="E155" s="36">
        <f>SUM(E145:E154)</f>
        <v>0</v>
      </c>
    </row>
    <row r="156" spans="1:5" ht="14.45" customHeight="1" x14ac:dyDescent="0.2"/>
    <row r="157" spans="1:5" ht="25.9" customHeight="1" x14ac:dyDescent="0.35">
      <c r="A157" s="223" t="s">
        <v>29</v>
      </c>
      <c r="B157" s="231"/>
      <c r="C157" s="231"/>
      <c r="D157" s="231"/>
      <c r="E157" s="232"/>
    </row>
    <row r="158" spans="1:5" ht="36" customHeight="1" x14ac:dyDescent="0.2">
      <c r="A158" s="15" t="s">
        <v>0</v>
      </c>
      <c r="B158" s="31" t="s">
        <v>30</v>
      </c>
      <c r="C158" s="18" t="s">
        <v>31</v>
      </c>
      <c r="D158" s="17" t="s">
        <v>91</v>
      </c>
      <c r="E158" s="17" t="s">
        <v>2</v>
      </c>
    </row>
    <row r="159" spans="1:5" ht="34.15" customHeight="1" x14ac:dyDescent="0.2">
      <c r="A159" s="25">
        <v>1</v>
      </c>
      <c r="B159" s="29" t="s">
        <v>92</v>
      </c>
      <c r="C159" s="2">
        <v>4</v>
      </c>
      <c r="D159" s="26">
        <v>20</v>
      </c>
      <c r="E159" s="35">
        <f>PRODUCT(C159*D159)</f>
        <v>80</v>
      </c>
    </row>
    <row r="160" spans="1:5" ht="23.45" customHeight="1" x14ac:dyDescent="0.2">
      <c r="A160" s="228" t="s">
        <v>34</v>
      </c>
      <c r="B160" s="229"/>
      <c r="C160" s="229"/>
      <c r="D160" s="230"/>
      <c r="E160" s="36">
        <f>SUM(E159:E159)</f>
        <v>80</v>
      </c>
    </row>
    <row r="161" spans="1:7" ht="23.45" customHeight="1" x14ac:dyDescent="0.2">
      <c r="A161" s="89">
        <v>2</v>
      </c>
      <c r="B161" s="218" t="s">
        <v>93</v>
      </c>
      <c r="C161" s="218"/>
      <c r="D161" s="218"/>
      <c r="E161" s="219"/>
    </row>
    <row r="162" spans="1:7" ht="27.6" customHeight="1" x14ac:dyDescent="0.2">
      <c r="A162" s="90">
        <v>3</v>
      </c>
      <c r="B162" s="218" t="s">
        <v>94</v>
      </c>
      <c r="C162" s="218"/>
      <c r="D162" s="218"/>
      <c r="E162" s="219"/>
      <c r="G162" s="32" t="s">
        <v>32</v>
      </c>
    </row>
    <row r="163" spans="1:7" ht="19.149999999999999" customHeight="1" x14ac:dyDescent="0.2"/>
    <row r="164" spans="1:7" ht="33.6" customHeight="1" x14ac:dyDescent="0.2">
      <c r="A164" s="220" t="s">
        <v>58</v>
      </c>
      <c r="B164" s="221"/>
      <c r="C164" s="221"/>
      <c r="D164" s="222"/>
      <c r="E164" s="161">
        <f>SUM(E63+E74+E87+E141+E155+E160)</f>
        <v>3850</v>
      </c>
    </row>
    <row r="165" spans="1:7" ht="20.100000000000001" customHeight="1" x14ac:dyDescent="0.2"/>
    <row r="166" spans="1:7" ht="15" x14ac:dyDescent="0.2">
      <c r="C166" s="41" t="s">
        <v>57</v>
      </c>
      <c r="D166" s="32"/>
    </row>
  </sheetData>
  <sheetProtection algorithmName="SHA-512" hashValue="RcsMwrUsFehJOSWwEAJppuHVxgWzehirZHJNkBq1Ro9KhBKSsLfyvHz7QPFGAdCawtyYDf7kfuVtxJ41tlhFuQ==" saltValue="W482Q48m+2AvFoIcv7ICSw==" spinCount="100000" sheet="1"/>
  <mergeCells count="19">
    <mergeCell ref="A8:E9"/>
    <mergeCell ref="C1:E6"/>
    <mergeCell ref="A11:E11"/>
    <mergeCell ref="A76:E76"/>
    <mergeCell ref="A13:E13"/>
    <mergeCell ref="A63:D63"/>
    <mergeCell ref="A65:E65"/>
    <mergeCell ref="A74:D74"/>
    <mergeCell ref="A164:D164"/>
    <mergeCell ref="A78:E78"/>
    <mergeCell ref="A143:E143"/>
    <mergeCell ref="A155:D155"/>
    <mergeCell ref="A89:E89"/>
    <mergeCell ref="A87:D87"/>
    <mergeCell ref="A141:D141"/>
    <mergeCell ref="A157:E157"/>
    <mergeCell ref="A160:D160"/>
    <mergeCell ref="B162:E162"/>
    <mergeCell ref="B161:E161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BFA25-F53D-4AB5-92CC-AB89C3E08442}">
  <dimension ref="A1:I166"/>
  <sheetViews>
    <sheetView zoomScaleNormal="100" workbookViewId="0">
      <selection activeCell="A11" sqref="A11:E11"/>
    </sheetView>
  </sheetViews>
  <sheetFormatPr defaultColWidth="8.85546875" defaultRowHeight="12.75" x14ac:dyDescent="0.2"/>
  <cols>
    <col min="1" max="1" width="6.85546875" customWidth="1"/>
    <col min="2" max="2" width="75.28515625" customWidth="1"/>
    <col min="3" max="3" width="18.5703125" customWidth="1"/>
    <col min="4" max="4" width="14.7109375" customWidth="1"/>
    <col min="5" max="5" width="20.140625" customWidth="1"/>
  </cols>
  <sheetData>
    <row r="1" spans="1:5" ht="13.15" customHeight="1" x14ac:dyDescent="0.2">
      <c r="C1" s="197" t="s">
        <v>427</v>
      </c>
      <c r="D1" s="198"/>
      <c r="E1" s="199"/>
    </row>
    <row r="2" spans="1:5" ht="13.15" customHeight="1" x14ac:dyDescent="0.2">
      <c r="C2" s="200"/>
      <c r="D2" s="201"/>
      <c r="E2" s="202"/>
    </row>
    <row r="3" spans="1:5" ht="13.15" customHeight="1" x14ac:dyDescent="0.2">
      <c r="C3" s="200"/>
      <c r="D3" s="201"/>
      <c r="E3" s="202"/>
    </row>
    <row r="4" spans="1:5" ht="13.15" customHeight="1" x14ac:dyDescent="0.2">
      <c r="C4" s="200"/>
      <c r="D4" s="201"/>
      <c r="E4" s="202"/>
    </row>
    <row r="5" spans="1:5" ht="13.15" customHeight="1" x14ac:dyDescent="0.2">
      <c r="C5" s="200"/>
      <c r="D5" s="201"/>
      <c r="E5" s="202"/>
    </row>
    <row r="6" spans="1:5" ht="13.15" customHeight="1" x14ac:dyDescent="0.2">
      <c r="C6" s="203"/>
      <c r="D6" s="204"/>
      <c r="E6" s="205"/>
    </row>
    <row r="8" spans="1:5" x14ac:dyDescent="0.2">
      <c r="A8" s="196" t="s">
        <v>426</v>
      </c>
      <c r="B8" s="196"/>
      <c r="C8" s="196"/>
      <c r="D8" s="196"/>
      <c r="E8" s="196"/>
    </row>
    <row r="9" spans="1:5" ht="15.6" customHeight="1" x14ac:dyDescent="0.2">
      <c r="A9" s="196"/>
      <c r="B9" s="196"/>
      <c r="C9" s="196"/>
      <c r="D9" s="196"/>
      <c r="E9" s="196"/>
    </row>
    <row r="10" spans="1:5" ht="15.6" customHeight="1" x14ac:dyDescent="0.2">
      <c r="A10" s="5"/>
      <c r="B10" s="5"/>
      <c r="C10" s="5"/>
      <c r="D10" s="5"/>
      <c r="E10" s="5"/>
    </row>
    <row r="11" spans="1:5" ht="33.6" customHeight="1" x14ac:dyDescent="0.2">
      <c r="A11" s="206" t="s">
        <v>36</v>
      </c>
      <c r="B11" s="207"/>
      <c r="C11" s="207"/>
      <c r="D11" s="207"/>
      <c r="E11" s="207"/>
    </row>
    <row r="12" spans="1:5" ht="19.899999999999999" customHeight="1" x14ac:dyDescent="0.2">
      <c r="A12" s="5"/>
      <c r="B12" s="5"/>
      <c r="C12" s="5"/>
      <c r="D12" s="5"/>
      <c r="E12" s="5"/>
    </row>
    <row r="13" spans="1:5" ht="25.9" customHeight="1" x14ac:dyDescent="0.35">
      <c r="A13" s="210" t="s">
        <v>23</v>
      </c>
      <c r="B13" s="211"/>
      <c r="C13" s="211"/>
      <c r="D13" s="211"/>
      <c r="E13" s="212"/>
    </row>
    <row r="14" spans="1:5" ht="36.6" customHeight="1" x14ac:dyDescent="0.2">
      <c r="A14" s="6" t="s">
        <v>0</v>
      </c>
      <c r="B14" s="7" t="s">
        <v>68</v>
      </c>
      <c r="C14" s="8" t="s">
        <v>13</v>
      </c>
      <c r="D14" s="8" t="s">
        <v>35</v>
      </c>
      <c r="E14" s="8" t="s">
        <v>2</v>
      </c>
    </row>
    <row r="15" spans="1:5" ht="18" customHeight="1" x14ac:dyDescent="0.2">
      <c r="A15" s="9">
        <v>1</v>
      </c>
      <c r="B15" s="1" t="s">
        <v>425</v>
      </c>
      <c r="C15" s="10" t="s">
        <v>24</v>
      </c>
      <c r="D15" s="2">
        <v>2</v>
      </c>
      <c r="E15" s="33">
        <f>IF(C15="M",IF(D15=1,1500,IF(D15=2,1170,IF(D15=3,1000,IF(D15=4,830,IF(D15=5,670,IF(D15=6,500)))))))</f>
        <v>1170</v>
      </c>
    </row>
    <row r="16" spans="1:5" ht="18" customHeight="1" x14ac:dyDescent="0.2">
      <c r="A16" s="9">
        <v>2</v>
      </c>
      <c r="B16" s="1" t="s">
        <v>424</v>
      </c>
      <c r="C16" s="10" t="s">
        <v>24</v>
      </c>
      <c r="D16" s="2">
        <v>4</v>
      </c>
      <c r="E16" s="33">
        <f>IF(C16="M",IF(D16=1,1500,IF(D16=2,1170,IF(D16=3,1000,IF(D16=4,830,IF(D16=5,670,IF(D16=6,500)))))))</f>
        <v>830</v>
      </c>
    </row>
    <row r="17" spans="1:5" ht="18" customHeight="1" x14ac:dyDescent="0.2">
      <c r="A17" s="9">
        <v>3</v>
      </c>
      <c r="B17" s="1"/>
      <c r="C17" s="10" t="s">
        <v>24</v>
      </c>
      <c r="D17" s="2"/>
      <c r="E17" s="33" t="b">
        <f>IF(C17="M",IF(D17=1,1500,IF(D17=2,1170,IF(D17=3,1000,IF(D17=4,830,IF(D17=5,670,IF(D17=6,500)))))))</f>
        <v>0</v>
      </c>
    </row>
    <row r="18" spans="1:5" ht="18" customHeight="1" x14ac:dyDescent="0.2">
      <c r="A18" s="9">
        <v>4</v>
      </c>
      <c r="B18" s="160" t="s">
        <v>423</v>
      </c>
      <c r="C18" s="10" t="s">
        <v>24</v>
      </c>
      <c r="D18" s="2"/>
      <c r="E18" s="33" t="b">
        <f>IF(C18="M",IF(D18=1,1500,IF(D18=2,1170,IF(D18=3,1000,IF(D18=4,830,IF(D18=5,670,IF(D18=6,500)))))))</f>
        <v>0</v>
      </c>
    </row>
    <row r="19" spans="1:5" ht="18" customHeight="1" x14ac:dyDescent="0.2">
      <c r="A19" s="9">
        <v>5</v>
      </c>
      <c r="B19" s="1" t="s">
        <v>422</v>
      </c>
      <c r="C19" s="10" t="s">
        <v>40</v>
      </c>
      <c r="D19" s="2">
        <v>3</v>
      </c>
      <c r="E19" s="33">
        <f>IF(C19="Md",IF(D19=1,500,IF(D19=2,390,IF(D19=3,333,))))</f>
        <v>333</v>
      </c>
    </row>
    <row r="20" spans="1:5" ht="18" customHeight="1" x14ac:dyDescent="0.2">
      <c r="A20" s="9">
        <v>6</v>
      </c>
      <c r="B20" s="160" t="s">
        <v>421</v>
      </c>
      <c r="C20" s="10" t="s">
        <v>40</v>
      </c>
      <c r="D20" s="2"/>
      <c r="E20" s="33">
        <f>IF(C20="Md",IF(D20=1,500,IF(D20=2,390,IF(D20=3,333,))))</f>
        <v>0</v>
      </c>
    </row>
    <row r="21" spans="1:5" ht="18" customHeight="1" x14ac:dyDescent="0.2">
      <c r="A21" s="40">
        <v>7</v>
      </c>
      <c r="B21" s="160" t="s">
        <v>420</v>
      </c>
      <c r="C21" s="10" t="s">
        <v>40</v>
      </c>
      <c r="D21" s="2"/>
      <c r="E21" s="33">
        <f>IF(C21="Md",IF(D21=1,500,IF(D21=2,390,IF(D21=3,333,))))</f>
        <v>0</v>
      </c>
    </row>
    <row r="22" spans="1:5" ht="18" customHeight="1" x14ac:dyDescent="0.2">
      <c r="A22" s="9">
        <v>8</v>
      </c>
      <c r="B22" s="160" t="s">
        <v>419</v>
      </c>
      <c r="C22" s="10" t="s">
        <v>40</v>
      </c>
      <c r="D22" s="2"/>
      <c r="E22" s="33">
        <f>IF(C22="Md",IF(D22=1,500,IF(D22=2,390,IF(D22=3,333,))))</f>
        <v>0</v>
      </c>
    </row>
    <row r="23" spans="1:5" ht="18" customHeight="1" x14ac:dyDescent="0.2">
      <c r="A23" s="40">
        <v>9</v>
      </c>
      <c r="B23" s="160" t="s">
        <v>418</v>
      </c>
      <c r="C23" s="10" t="s">
        <v>40</v>
      </c>
      <c r="D23" s="2"/>
      <c r="E23" s="33">
        <f>IF(C23="Md",IF(D23=1,500,IF(D23=2,390,IF(D23=3,333,))))</f>
        <v>0</v>
      </c>
    </row>
    <row r="24" spans="1:5" ht="18" customHeight="1" x14ac:dyDescent="0.2">
      <c r="A24" s="9">
        <v>10</v>
      </c>
      <c r="B24" s="160" t="s">
        <v>417</v>
      </c>
      <c r="C24" s="10" t="s">
        <v>11</v>
      </c>
      <c r="D24" s="2"/>
      <c r="E24" s="33" t="b">
        <f t="shared" ref="E24:E43" si="0">IF(C24="MP",IF(D24=1,300,IF(D24=2,230,IF(D24=3,200,IF(D24=4,170,IF(D24=5,135,IF(D24=6,100)))))))</f>
        <v>0</v>
      </c>
    </row>
    <row r="25" spans="1:5" ht="18" customHeight="1" x14ac:dyDescent="0.2">
      <c r="A25" s="40">
        <v>11</v>
      </c>
      <c r="B25" s="1" t="s">
        <v>416</v>
      </c>
      <c r="C25" s="10" t="s">
        <v>11</v>
      </c>
      <c r="D25" s="2">
        <v>5</v>
      </c>
      <c r="E25" s="33">
        <f t="shared" si="0"/>
        <v>135</v>
      </c>
    </row>
    <row r="26" spans="1:5" ht="18" customHeight="1" x14ac:dyDescent="0.2">
      <c r="A26" s="9">
        <v>12</v>
      </c>
      <c r="B26" s="1" t="s">
        <v>415</v>
      </c>
      <c r="C26" s="10" t="s">
        <v>11</v>
      </c>
      <c r="D26" s="2">
        <v>1</v>
      </c>
      <c r="E26" s="33">
        <f t="shared" si="0"/>
        <v>300</v>
      </c>
    </row>
    <row r="27" spans="1:5" ht="18" customHeight="1" x14ac:dyDescent="0.2">
      <c r="A27" s="40">
        <v>13</v>
      </c>
      <c r="B27" s="1" t="s">
        <v>414</v>
      </c>
      <c r="C27" s="10" t="s">
        <v>11</v>
      </c>
      <c r="D27" s="2">
        <v>3</v>
      </c>
      <c r="E27" s="33">
        <f t="shared" si="0"/>
        <v>200</v>
      </c>
    </row>
    <row r="28" spans="1:5" ht="18" customHeight="1" x14ac:dyDescent="0.2">
      <c r="A28" s="9">
        <v>14</v>
      </c>
      <c r="B28" s="1"/>
      <c r="C28" s="10" t="s">
        <v>11</v>
      </c>
      <c r="D28" s="2"/>
      <c r="E28" s="33" t="b">
        <f t="shared" si="0"/>
        <v>0</v>
      </c>
    </row>
    <row r="29" spans="1:5" ht="18" customHeight="1" x14ac:dyDescent="0.2">
      <c r="A29" s="40">
        <v>15</v>
      </c>
      <c r="B29" s="1"/>
      <c r="C29" s="10" t="s">
        <v>11</v>
      </c>
      <c r="D29" s="2"/>
      <c r="E29" s="33" t="b">
        <f t="shared" si="0"/>
        <v>0</v>
      </c>
    </row>
    <row r="30" spans="1:5" ht="18" customHeight="1" x14ac:dyDescent="0.2">
      <c r="A30" s="9">
        <v>16</v>
      </c>
      <c r="B30" s="1"/>
      <c r="C30" s="10" t="s">
        <v>11</v>
      </c>
      <c r="D30" s="2"/>
      <c r="E30" s="33" t="b">
        <f t="shared" si="0"/>
        <v>0</v>
      </c>
    </row>
    <row r="31" spans="1:5" ht="18" customHeight="1" x14ac:dyDescent="0.2">
      <c r="A31" s="40">
        <v>17</v>
      </c>
      <c r="B31" s="1"/>
      <c r="C31" s="10" t="s">
        <v>11</v>
      </c>
      <c r="D31" s="2"/>
      <c r="E31" s="33" t="b">
        <f t="shared" si="0"/>
        <v>0</v>
      </c>
    </row>
    <row r="32" spans="1:5" ht="18" customHeight="1" x14ac:dyDescent="0.2">
      <c r="A32" s="9">
        <v>18</v>
      </c>
      <c r="B32" s="1"/>
      <c r="C32" s="10" t="s">
        <v>11</v>
      </c>
      <c r="D32" s="2"/>
      <c r="E32" s="33" t="b">
        <f t="shared" si="0"/>
        <v>0</v>
      </c>
    </row>
    <row r="33" spans="1:5" ht="18" customHeight="1" x14ac:dyDescent="0.2">
      <c r="A33" s="40">
        <v>19</v>
      </c>
      <c r="B33" s="1"/>
      <c r="C33" s="10" t="s">
        <v>11</v>
      </c>
      <c r="D33" s="2"/>
      <c r="E33" s="33" t="b">
        <f t="shared" si="0"/>
        <v>0</v>
      </c>
    </row>
    <row r="34" spans="1:5" ht="18" customHeight="1" x14ac:dyDescent="0.2">
      <c r="A34" s="9">
        <v>20</v>
      </c>
      <c r="B34" s="1"/>
      <c r="C34" s="10" t="s">
        <v>11</v>
      </c>
      <c r="D34" s="2"/>
      <c r="E34" s="33" t="b">
        <f t="shared" si="0"/>
        <v>0</v>
      </c>
    </row>
    <row r="35" spans="1:5" ht="18" customHeight="1" x14ac:dyDescent="0.2">
      <c r="A35" s="40">
        <v>21</v>
      </c>
      <c r="B35" s="1"/>
      <c r="C35" s="10" t="s">
        <v>11</v>
      </c>
      <c r="D35" s="2"/>
      <c r="E35" s="33" t="b">
        <f t="shared" si="0"/>
        <v>0</v>
      </c>
    </row>
    <row r="36" spans="1:5" ht="18" customHeight="1" x14ac:dyDescent="0.2">
      <c r="A36" s="9">
        <v>22</v>
      </c>
      <c r="B36" s="1"/>
      <c r="C36" s="10" t="s">
        <v>11</v>
      </c>
      <c r="D36" s="2"/>
      <c r="E36" s="33" t="b">
        <f t="shared" si="0"/>
        <v>0</v>
      </c>
    </row>
    <row r="37" spans="1:5" ht="18" customHeight="1" x14ac:dyDescent="0.2">
      <c r="A37" s="40">
        <v>23</v>
      </c>
      <c r="B37" s="1"/>
      <c r="C37" s="10" t="s">
        <v>11</v>
      </c>
      <c r="D37" s="2"/>
      <c r="E37" s="33" t="b">
        <f t="shared" si="0"/>
        <v>0</v>
      </c>
    </row>
    <row r="38" spans="1:5" ht="18" customHeight="1" x14ac:dyDescent="0.2">
      <c r="A38" s="9">
        <v>24</v>
      </c>
      <c r="B38" s="1"/>
      <c r="C38" s="10" t="s">
        <v>11</v>
      </c>
      <c r="D38" s="2"/>
      <c r="E38" s="33" t="b">
        <f t="shared" si="0"/>
        <v>0</v>
      </c>
    </row>
    <row r="39" spans="1:5" ht="18" customHeight="1" x14ac:dyDescent="0.2">
      <c r="A39" s="40">
        <v>25</v>
      </c>
      <c r="B39" s="1"/>
      <c r="C39" s="10" t="s">
        <v>11</v>
      </c>
      <c r="D39" s="2"/>
      <c r="E39" s="33" t="b">
        <f t="shared" si="0"/>
        <v>0</v>
      </c>
    </row>
    <row r="40" spans="1:5" ht="18" customHeight="1" x14ac:dyDescent="0.2">
      <c r="A40" s="9">
        <v>26</v>
      </c>
      <c r="B40" s="1"/>
      <c r="C40" s="10" t="s">
        <v>11</v>
      </c>
      <c r="D40" s="2"/>
      <c r="E40" s="33" t="b">
        <f t="shared" si="0"/>
        <v>0</v>
      </c>
    </row>
    <row r="41" spans="1:5" ht="18" customHeight="1" x14ac:dyDescent="0.2">
      <c r="A41" s="40">
        <v>27</v>
      </c>
      <c r="B41" s="1"/>
      <c r="C41" s="10" t="s">
        <v>11</v>
      </c>
      <c r="D41" s="2"/>
      <c r="E41" s="33" t="b">
        <f t="shared" si="0"/>
        <v>0</v>
      </c>
    </row>
    <row r="42" spans="1:5" ht="18" customHeight="1" x14ac:dyDescent="0.2">
      <c r="A42" s="9">
        <v>28</v>
      </c>
      <c r="B42" s="1"/>
      <c r="C42" s="10" t="s">
        <v>11</v>
      </c>
      <c r="D42" s="2"/>
      <c r="E42" s="33" t="b">
        <f t="shared" si="0"/>
        <v>0</v>
      </c>
    </row>
    <row r="43" spans="1:5" ht="18" customHeight="1" x14ac:dyDescent="0.2">
      <c r="A43" s="40">
        <v>29</v>
      </c>
      <c r="B43" s="1"/>
      <c r="C43" s="10" t="s">
        <v>11</v>
      </c>
      <c r="D43" s="2"/>
      <c r="E43" s="33" t="b">
        <f t="shared" si="0"/>
        <v>0</v>
      </c>
    </row>
    <row r="44" spans="1:5" ht="18" customHeight="1" x14ac:dyDescent="0.2">
      <c r="A44" s="9">
        <v>30</v>
      </c>
      <c r="B44" s="1"/>
      <c r="C44" s="10" t="s">
        <v>12</v>
      </c>
      <c r="D44" s="2"/>
      <c r="E44" s="33" t="b">
        <f t="shared" ref="E44:E58" si="1">IF(C44="PP",IF(D44=1,300,IF(D44=2,230,IF(D44=3,200,IF(D44=4,170,IF(D44=5,135,IF(D44=6,100)))))))</f>
        <v>0</v>
      </c>
    </row>
    <row r="45" spans="1:5" ht="18" customHeight="1" x14ac:dyDescent="0.2">
      <c r="A45" s="40">
        <v>31</v>
      </c>
      <c r="B45" s="1"/>
      <c r="C45" s="10" t="s">
        <v>12</v>
      </c>
      <c r="D45" s="2"/>
      <c r="E45" s="33" t="b">
        <f t="shared" si="1"/>
        <v>0</v>
      </c>
    </row>
    <row r="46" spans="1:5" ht="18" customHeight="1" x14ac:dyDescent="0.2">
      <c r="A46" s="9">
        <v>32</v>
      </c>
      <c r="B46" s="1"/>
      <c r="C46" s="10" t="s">
        <v>12</v>
      </c>
      <c r="D46" s="2"/>
      <c r="E46" s="33" t="b">
        <f t="shared" si="1"/>
        <v>0</v>
      </c>
    </row>
    <row r="47" spans="1:5" ht="18" customHeight="1" x14ac:dyDescent="0.2">
      <c r="A47" s="40">
        <v>33</v>
      </c>
      <c r="B47" s="1"/>
      <c r="C47" s="10" t="s">
        <v>12</v>
      </c>
      <c r="D47" s="2"/>
      <c r="E47" s="33" t="b">
        <f t="shared" si="1"/>
        <v>0</v>
      </c>
    </row>
    <row r="48" spans="1:5" ht="18" customHeight="1" x14ac:dyDescent="0.2">
      <c r="A48" s="9">
        <v>34</v>
      </c>
      <c r="B48" s="1"/>
      <c r="C48" s="10" t="s">
        <v>12</v>
      </c>
      <c r="D48" s="2"/>
      <c r="E48" s="33" t="b">
        <f t="shared" si="1"/>
        <v>0</v>
      </c>
    </row>
    <row r="49" spans="1:5" ht="18" customHeight="1" x14ac:dyDescent="0.2">
      <c r="A49" s="40">
        <v>35</v>
      </c>
      <c r="B49" s="1"/>
      <c r="C49" s="10" t="s">
        <v>12</v>
      </c>
      <c r="D49" s="2"/>
      <c r="E49" s="33" t="b">
        <f t="shared" si="1"/>
        <v>0</v>
      </c>
    </row>
    <row r="50" spans="1:5" ht="18" customHeight="1" x14ac:dyDescent="0.2">
      <c r="A50" s="9">
        <v>36</v>
      </c>
      <c r="B50" s="1"/>
      <c r="C50" s="10" t="s">
        <v>12</v>
      </c>
      <c r="D50" s="2"/>
      <c r="E50" s="33" t="b">
        <f t="shared" si="1"/>
        <v>0</v>
      </c>
    </row>
    <row r="51" spans="1:5" ht="18" customHeight="1" x14ac:dyDescent="0.2">
      <c r="A51" s="40">
        <v>37</v>
      </c>
      <c r="B51" s="1"/>
      <c r="C51" s="10" t="s">
        <v>12</v>
      </c>
      <c r="D51" s="2"/>
      <c r="E51" s="33" t="b">
        <f t="shared" si="1"/>
        <v>0</v>
      </c>
    </row>
    <row r="52" spans="1:5" ht="18" customHeight="1" x14ac:dyDescent="0.2">
      <c r="A52" s="9">
        <v>38</v>
      </c>
      <c r="B52" s="1"/>
      <c r="C52" s="10" t="s">
        <v>12</v>
      </c>
      <c r="D52" s="2"/>
      <c r="E52" s="33" t="b">
        <f t="shared" si="1"/>
        <v>0</v>
      </c>
    </row>
    <row r="53" spans="1:5" ht="18" customHeight="1" x14ac:dyDescent="0.2">
      <c r="A53" s="40">
        <v>39</v>
      </c>
      <c r="B53" s="1"/>
      <c r="C53" s="10" t="s">
        <v>12</v>
      </c>
      <c r="D53" s="2"/>
      <c r="E53" s="33" t="b">
        <f t="shared" si="1"/>
        <v>0</v>
      </c>
    </row>
    <row r="54" spans="1:5" ht="18" customHeight="1" x14ac:dyDescent="0.2">
      <c r="A54" s="9">
        <v>40</v>
      </c>
      <c r="B54" s="1"/>
      <c r="C54" s="10" t="s">
        <v>12</v>
      </c>
      <c r="D54" s="2"/>
      <c r="E54" s="33" t="b">
        <f t="shared" si="1"/>
        <v>0</v>
      </c>
    </row>
    <row r="55" spans="1:5" ht="18" customHeight="1" x14ac:dyDescent="0.2">
      <c r="A55" s="40">
        <v>41</v>
      </c>
      <c r="B55" s="1"/>
      <c r="C55" s="10" t="s">
        <v>12</v>
      </c>
      <c r="D55" s="2"/>
      <c r="E55" s="33" t="b">
        <f t="shared" si="1"/>
        <v>0</v>
      </c>
    </row>
    <row r="56" spans="1:5" ht="18" customHeight="1" x14ac:dyDescent="0.2">
      <c r="A56" s="9">
        <v>42</v>
      </c>
      <c r="B56" s="1"/>
      <c r="C56" s="10" t="s">
        <v>12</v>
      </c>
      <c r="D56" s="2"/>
      <c r="E56" s="33" t="b">
        <f t="shared" si="1"/>
        <v>0</v>
      </c>
    </row>
    <row r="57" spans="1:5" ht="18" customHeight="1" x14ac:dyDescent="0.2">
      <c r="A57" s="40">
        <v>43</v>
      </c>
      <c r="B57" s="1"/>
      <c r="C57" s="10" t="s">
        <v>12</v>
      </c>
      <c r="D57" s="2"/>
      <c r="E57" s="33" t="b">
        <f t="shared" si="1"/>
        <v>0</v>
      </c>
    </row>
    <row r="58" spans="1:5" ht="18" customHeight="1" x14ac:dyDescent="0.2">
      <c r="A58" s="9">
        <v>44</v>
      </c>
      <c r="B58" s="1"/>
      <c r="C58" s="10" t="s">
        <v>12</v>
      </c>
      <c r="D58" s="2"/>
      <c r="E58" s="33" t="b">
        <f t="shared" si="1"/>
        <v>0</v>
      </c>
    </row>
    <row r="59" spans="1:5" ht="18" customHeight="1" x14ac:dyDescent="0.2">
      <c r="A59" s="40">
        <v>45</v>
      </c>
      <c r="B59" s="1"/>
      <c r="C59" s="10" t="s">
        <v>17</v>
      </c>
      <c r="D59" s="2"/>
      <c r="E59" s="33" t="b">
        <f>IF(C59="RS",IF(D59=1,1000))</f>
        <v>0</v>
      </c>
    </row>
    <row r="60" spans="1:5" ht="18" customHeight="1" x14ac:dyDescent="0.2">
      <c r="A60" s="9">
        <v>46</v>
      </c>
      <c r="B60" s="1"/>
      <c r="C60" s="10" t="s">
        <v>17</v>
      </c>
      <c r="D60" s="2"/>
      <c r="E60" s="33" t="b">
        <f>IF(C60="RS",IF(D60=1,1000))</f>
        <v>0</v>
      </c>
    </row>
    <row r="61" spans="1:5" ht="18" customHeight="1" x14ac:dyDescent="0.2">
      <c r="A61" s="40">
        <v>47</v>
      </c>
      <c r="B61" s="1"/>
      <c r="C61" s="10" t="s">
        <v>18</v>
      </c>
      <c r="D61" s="2"/>
      <c r="E61" s="33" t="b">
        <f>IF(C61="RP",IF(D61=1,200))</f>
        <v>0</v>
      </c>
    </row>
    <row r="62" spans="1:5" ht="18" customHeight="1" x14ac:dyDescent="0.2">
      <c r="A62" s="9">
        <v>48</v>
      </c>
      <c r="B62" s="1"/>
      <c r="C62" s="10" t="s">
        <v>18</v>
      </c>
      <c r="D62" s="2"/>
      <c r="E62" s="33" t="b">
        <f>IF(C62="RP",IF(D62=1,200))</f>
        <v>0</v>
      </c>
    </row>
    <row r="63" spans="1:5" ht="24.6" customHeight="1" x14ac:dyDescent="0.2">
      <c r="A63" s="213" t="s">
        <v>20</v>
      </c>
      <c r="B63" s="214"/>
      <c r="C63" s="214"/>
      <c r="D63" s="215"/>
      <c r="E63" s="34">
        <f>SUM(E15:E62)</f>
        <v>2968</v>
      </c>
    </row>
    <row r="64" spans="1:5" ht="20.45" customHeight="1" x14ac:dyDescent="0.2">
      <c r="A64" s="5"/>
      <c r="B64" s="5"/>
      <c r="C64" s="5"/>
      <c r="D64" s="5"/>
      <c r="E64" s="5"/>
    </row>
    <row r="65" spans="1:5" ht="25.15" customHeight="1" x14ac:dyDescent="0.35">
      <c r="A65" s="216" t="s">
        <v>21</v>
      </c>
      <c r="B65" s="217"/>
      <c r="C65" s="217"/>
      <c r="D65" s="217"/>
      <c r="E65" s="217"/>
    </row>
    <row r="66" spans="1:5" ht="53.45" customHeight="1" x14ac:dyDescent="0.2">
      <c r="A66" s="6" t="s">
        <v>0</v>
      </c>
      <c r="B66" s="7" t="s">
        <v>69</v>
      </c>
      <c r="C66" s="8" t="s">
        <v>55</v>
      </c>
      <c r="D66" s="8" t="s">
        <v>3</v>
      </c>
      <c r="E66" s="8" t="s">
        <v>2</v>
      </c>
    </row>
    <row r="67" spans="1:5" ht="19.899999999999999" customHeight="1" x14ac:dyDescent="0.2">
      <c r="A67" s="9">
        <v>1</v>
      </c>
      <c r="B67" s="1" t="s">
        <v>25</v>
      </c>
      <c r="C67" s="39"/>
      <c r="D67" s="11" t="s">
        <v>24</v>
      </c>
      <c r="E67" s="35" t="b">
        <f>IF(D67="M",IF(C67=1,3000))</f>
        <v>0</v>
      </c>
    </row>
    <row r="68" spans="1:5" ht="19.899999999999999" customHeight="1" x14ac:dyDescent="0.2">
      <c r="A68" s="9">
        <v>2</v>
      </c>
      <c r="B68" s="1" t="s">
        <v>26</v>
      </c>
      <c r="C68" s="39"/>
      <c r="D68" s="11" t="s">
        <v>24</v>
      </c>
      <c r="E68" s="35" t="b">
        <f>IF(D68="M",IF(C68=1,2500))</f>
        <v>0</v>
      </c>
    </row>
    <row r="69" spans="1:5" ht="19.899999999999999" customHeight="1" x14ac:dyDescent="0.2">
      <c r="A69" s="9">
        <v>3</v>
      </c>
      <c r="B69" s="1" t="s">
        <v>101</v>
      </c>
      <c r="C69" s="3"/>
      <c r="D69" s="11">
        <v>1500</v>
      </c>
      <c r="E69" s="35">
        <f>PRODUCT(C69*D69)</f>
        <v>0</v>
      </c>
    </row>
    <row r="70" spans="1:5" ht="19.899999999999999" customHeight="1" x14ac:dyDescent="0.2">
      <c r="A70" s="9">
        <v>4</v>
      </c>
      <c r="B70" s="1" t="s">
        <v>100</v>
      </c>
      <c r="C70" s="3"/>
      <c r="D70" s="11">
        <v>1000</v>
      </c>
      <c r="E70" s="35">
        <f>PRODUCT(C70*D70)</f>
        <v>0</v>
      </c>
    </row>
    <row r="71" spans="1:5" ht="19.899999999999999" customHeight="1" x14ac:dyDescent="0.2">
      <c r="A71" s="9">
        <v>5</v>
      </c>
      <c r="B71" s="1" t="s">
        <v>140</v>
      </c>
      <c r="C71" s="3">
        <v>2</v>
      </c>
      <c r="D71" s="11">
        <v>500</v>
      </c>
      <c r="E71" s="35">
        <f>PRODUCT(C71*D71)</f>
        <v>1000</v>
      </c>
    </row>
    <row r="72" spans="1:5" ht="19.899999999999999" customHeight="1" x14ac:dyDescent="0.2">
      <c r="A72" s="9">
        <v>6</v>
      </c>
      <c r="B72" s="1" t="s">
        <v>27</v>
      </c>
      <c r="C72" s="3"/>
      <c r="D72" s="11">
        <v>300</v>
      </c>
      <c r="E72" s="35">
        <f>PRODUCT(C72*D72)</f>
        <v>0</v>
      </c>
    </row>
    <row r="73" spans="1:5" ht="33.6" customHeight="1" x14ac:dyDescent="0.2">
      <c r="A73" s="9">
        <v>7</v>
      </c>
      <c r="B73" s="1" t="s">
        <v>28</v>
      </c>
      <c r="C73" s="3"/>
      <c r="D73" s="11">
        <v>200</v>
      </c>
      <c r="E73" s="35">
        <f>PRODUCT(C73*D73)</f>
        <v>0</v>
      </c>
    </row>
    <row r="74" spans="1:5" ht="25.15" customHeight="1" x14ac:dyDescent="0.2">
      <c r="A74" s="213" t="s">
        <v>22</v>
      </c>
      <c r="B74" s="214"/>
      <c r="C74" s="214"/>
      <c r="D74" s="215"/>
      <c r="E74" s="36">
        <f>SUM(E67:E73)</f>
        <v>1000</v>
      </c>
    </row>
    <row r="75" spans="1:5" ht="18.600000000000001" customHeight="1" x14ac:dyDescent="0.2">
      <c r="A75" s="12"/>
      <c r="B75" s="13"/>
      <c r="C75" s="13"/>
      <c r="D75" s="13"/>
      <c r="E75" s="14"/>
    </row>
    <row r="76" spans="1:5" ht="57" customHeight="1" x14ac:dyDescent="0.2">
      <c r="A76" s="208" t="s">
        <v>70</v>
      </c>
      <c r="B76" s="209"/>
      <c r="C76" s="209"/>
      <c r="D76" s="209"/>
      <c r="E76" s="209"/>
    </row>
    <row r="77" spans="1:5" ht="17.45" customHeight="1" x14ac:dyDescent="0.2"/>
    <row r="78" spans="1:5" ht="27" customHeight="1" x14ac:dyDescent="0.2">
      <c r="A78" s="223" t="s">
        <v>6</v>
      </c>
      <c r="B78" s="224"/>
      <c r="C78" s="224"/>
      <c r="D78" s="224"/>
      <c r="E78" s="225"/>
    </row>
    <row r="79" spans="1:5" ht="51" customHeight="1" x14ac:dyDescent="0.2">
      <c r="A79" s="15" t="s">
        <v>0</v>
      </c>
      <c r="B79" s="24" t="s">
        <v>71</v>
      </c>
      <c r="C79" s="17" t="s">
        <v>14</v>
      </c>
      <c r="D79" s="18" t="s">
        <v>1</v>
      </c>
      <c r="E79" s="18" t="s">
        <v>2</v>
      </c>
    </row>
    <row r="80" spans="1:5" ht="19.899999999999999" customHeight="1" x14ac:dyDescent="0.2">
      <c r="A80" s="15">
        <v>1</v>
      </c>
      <c r="B80" s="16" t="s">
        <v>82</v>
      </c>
      <c r="C80" s="4">
        <v>20</v>
      </c>
      <c r="D80" s="19">
        <v>20</v>
      </c>
      <c r="E80" s="37">
        <f t="shared" ref="E80:E86" si="2">PRODUCT(C80*D80)</f>
        <v>400</v>
      </c>
    </row>
    <row r="81" spans="1:9" ht="19.899999999999999" customHeight="1" x14ac:dyDescent="0.2">
      <c r="A81" s="15">
        <v>2</v>
      </c>
      <c r="B81" s="16" t="s">
        <v>83</v>
      </c>
      <c r="C81" s="4"/>
      <c r="D81" s="19">
        <v>20</v>
      </c>
      <c r="E81" s="37">
        <f t="shared" si="2"/>
        <v>0</v>
      </c>
    </row>
    <row r="82" spans="1:9" ht="19.899999999999999" customHeight="1" x14ac:dyDescent="0.2">
      <c r="A82" s="15">
        <v>3</v>
      </c>
      <c r="B82" s="16" t="s">
        <v>84</v>
      </c>
      <c r="C82" s="4"/>
      <c r="D82" s="19">
        <v>20</v>
      </c>
      <c r="E82" s="37">
        <f t="shared" si="2"/>
        <v>0</v>
      </c>
    </row>
    <row r="83" spans="1:9" ht="19.899999999999999" customHeight="1" x14ac:dyDescent="0.2">
      <c r="A83" s="15">
        <v>4</v>
      </c>
      <c r="B83" s="16" t="s">
        <v>85</v>
      </c>
      <c r="C83" s="4">
        <v>15</v>
      </c>
      <c r="D83" s="19">
        <v>20</v>
      </c>
      <c r="E83" s="37">
        <f t="shared" si="2"/>
        <v>300</v>
      </c>
    </row>
    <row r="84" spans="1:9" ht="19.899999999999999" customHeight="1" x14ac:dyDescent="0.2">
      <c r="A84" s="15">
        <v>5</v>
      </c>
      <c r="B84" s="42" t="s">
        <v>86</v>
      </c>
      <c r="C84" s="4"/>
      <c r="D84" s="19">
        <v>20</v>
      </c>
      <c r="E84" s="37">
        <f t="shared" si="2"/>
        <v>0</v>
      </c>
    </row>
    <row r="85" spans="1:9" ht="19.899999999999999" customHeight="1" x14ac:dyDescent="0.2">
      <c r="A85" s="15">
        <v>6</v>
      </c>
      <c r="B85" s="16" t="s">
        <v>4</v>
      </c>
      <c r="C85" s="4"/>
      <c r="D85" s="19">
        <v>100</v>
      </c>
      <c r="E85" s="37">
        <f t="shared" si="2"/>
        <v>0</v>
      </c>
    </row>
    <row r="86" spans="1:9" ht="22.15" customHeight="1" x14ac:dyDescent="0.2">
      <c r="A86" s="15">
        <v>7</v>
      </c>
      <c r="B86" s="16" t="s">
        <v>61</v>
      </c>
      <c r="C86" s="4"/>
      <c r="D86" s="19">
        <v>50</v>
      </c>
      <c r="E86" s="37">
        <f t="shared" si="2"/>
        <v>0</v>
      </c>
    </row>
    <row r="87" spans="1:9" ht="23.45" customHeight="1" x14ac:dyDescent="0.2">
      <c r="A87" s="228" t="s">
        <v>16</v>
      </c>
      <c r="B87" s="233"/>
      <c r="C87" s="233"/>
      <c r="D87" s="234"/>
      <c r="E87" s="34">
        <f>SUM(E80:E86)</f>
        <v>700</v>
      </c>
    </row>
    <row r="88" spans="1:9" ht="19.149999999999999" customHeight="1" x14ac:dyDescent="0.2">
      <c r="A88" s="20"/>
      <c r="B88" s="21"/>
      <c r="C88" s="22"/>
      <c r="D88" s="22"/>
      <c r="E88" s="23"/>
    </row>
    <row r="89" spans="1:9" ht="27" customHeight="1" x14ac:dyDescent="0.35">
      <c r="A89" s="223" t="s">
        <v>72</v>
      </c>
      <c r="B89" s="231"/>
      <c r="C89" s="231"/>
      <c r="D89" s="231"/>
      <c r="E89" s="232"/>
    </row>
    <row r="90" spans="1:9" ht="40.15" customHeight="1" x14ac:dyDescent="0.2">
      <c r="A90" s="15" t="s">
        <v>0</v>
      </c>
      <c r="B90" s="24" t="s">
        <v>73</v>
      </c>
      <c r="C90" s="17" t="s">
        <v>13</v>
      </c>
      <c r="D90" s="17" t="s">
        <v>19</v>
      </c>
      <c r="E90" s="17" t="s">
        <v>2</v>
      </c>
    </row>
    <row r="91" spans="1:9" ht="18" customHeight="1" x14ac:dyDescent="0.2">
      <c r="A91" s="25">
        <v>1</v>
      </c>
      <c r="B91" s="1"/>
      <c r="C91" s="26" t="s">
        <v>10</v>
      </c>
      <c r="D91" s="2"/>
      <c r="E91" s="33" t="b">
        <f>IF(C91="PS",IF(D91=1,800,IF(D91=2,630,IF(D91=3,530,IF(D91=4,450,IF(D91=5,360,IF(D91=6,270)))))))</f>
        <v>0</v>
      </c>
      <c r="H91" s="88"/>
      <c r="I91" s="27"/>
    </row>
    <row r="92" spans="1:9" ht="18" customHeight="1" x14ac:dyDescent="0.2">
      <c r="A92" s="25">
        <v>2</v>
      </c>
      <c r="B92" s="1"/>
      <c r="C92" s="26" t="s">
        <v>10</v>
      </c>
      <c r="D92" s="2"/>
      <c r="E92" s="33" t="b">
        <f>IF(C92="PS",IF(D92=1,800,IF(D92=2,630,IF(D92=3,530,IF(D92=4,450,IF(D92=5,360,IF(D92=6,270)))))))</f>
        <v>0</v>
      </c>
      <c r="H92" s="88"/>
      <c r="I92" s="27"/>
    </row>
    <row r="93" spans="1:9" ht="18" customHeight="1" x14ac:dyDescent="0.2">
      <c r="A93" s="25">
        <v>3</v>
      </c>
      <c r="B93" s="1"/>
      <c r="C93" s="26" t="s">
        <v>11</v>
      </c>
      <c r="D93" s="2"/>
      <c r="E93" s="33" t="b">
        <f t="shared" ref="E93:E112" si="3">IF(C93="MP",IF(D93=1,200,IF(D93=2,160,IF(D93=3,130,IF(D93=4,110,IF(D93=5,90,IF(D93=6,70)))))))</f>
        <v>0</v>
      </c>
      <c r="H93" s="88"/>
      <c r="I93" s="27"/>
    </row>
    <row r="94" spans="1:9" ht="18" customHeight="1" x14ac:dyDescent="0.2">
      <c r="A94" s="25">
        <v>4</v>
      </c>
      <c r="B94" s="1"/>
      <c r="C94" s="26" t="s">
        <v>11</v>
      </c>
      <c r="D94" s="2"/>
      <c r="E94" s="33" t="b">
        <f t="shared" si="3"/>
        <v>0</v>
      </c>
      <c r="H94" s="88"/>
      <c r="I94" s="27"/>
    </row>
    <row r="95" spans="1:9" ht="18" customHeight="1" x14ac:dyDescent="0.2">
      <c r="A95" s="25">
        <v>5</v>
      </c>
      <c r="B95" s="1"/>
      <c r="C95" s="26" t="s">
        <v>11</v>
      </c>
      <c r="D95" s="2"/>
      <c r="E95" s="33" t="b">
        <f t="shared" si="3"/>
        <v>0</v>
      </c>
      <c r="H95" s="88"/>
      <c r="I95" s="27"/>
    </row>
    <row r="96" spans="1:9" ht="18" customHeight="1" x14ac:dyDescent="0.2">
      <c r="A96" s="25">
        <v>6</v>
      </c>
      <c r="B96" s="1"/>
      <c r="C96" s="26" t="s">
        <v>11</v>
      </c>
      <c r="D96" s="2"/>
      <c r="E96" s="33" t="b">
        <f t="shared" si="3"/>
        <v>0</v>
      </c>
      <c r="H96" s="88"/>
      <c r="I96" s="27"/>
    </row>
    <row r="97" spans="1:9" ht="18" customHeight="1" x14ac:dyDescent="0.2">
      <c r="A97" s="25">
        <v>7</v>
      </c>
      <c r="B97" s="1"/>
      <c r="C97" s="26" t="s">
        <v>11</v>
      </c>
      <c r="D97" s="2"/>
      <c r="E97" s="33" t="b">
        <f t="shared" si="3"/>
        <v>0</v>
      </c>
      <c r="H97" s="88"/>
      <c r="I97" s="27"/>
    </row>
    <row r="98" spans="1:9" ht="18" customHeight="1" x14ac:dyDescent="0.2">
      <c r="A98" s="25">
        <v>8</v>
      </c>
      <c r="B98" s="1"/>
      <c r="C98" s="26" t="s">
        <v>11</v>
      </c>
      <c r="D98" s="2"/>
      <c r="E98" s="33" t="b">
        <f t="shared" si="3"/>
        <v>0</v>
      </c>
      <c r="H98" s="88"/>
      <c r="I98" s="27"/>
    </row>
    <row r="99" spans="1:9" ht="18" customHeight="1" x14ac:dyDescent="0.2">
      <c r="A99" s="25">
        <v>9</v>
      </c>
      <c r="B99" s="1"/>
      <c r="C99" s="26" t="s">
        <v>11</v>
      </c>
      <c r="D99" s="2"/>
      <c r="E99" s="33" t="b">
        <f t="shared" si="3"/>
        <v>0</v>
      </c>
      <c r="H99" s="88"/>
      <c r="I99" s="27"/>
    </row>
    <row r="100" spans="1:9" ht="18" customHeight="1" x14ac:dyDescent="0.2">
      <c r="A100" s="25">
        <v>10</v>
      </c>
      <c r="B100" s="1"/>
      <c r="C100" s="26" t="s">
        <v>11</v>
      </c>
      <c r="D100" s="2"/>
      <c r="E100" s="33" t="b">
        <f t="shared" si="3"/>
        <v>0</v>
      </c>
      <c r="H100" s="88"/>
      <c r="I100" s="27"/>
    </row>
    <row r="101" spans="1:9" ht="18" customHeight="1" x14ac:dyDescent="0.2">
      <c r="A101" s="25">
        <v>11</v>
      </c>
      <c r="B101" s="1"/>
      <c r="C101" s="26" t="s">
        <v>11</v>
      </c>
      <c r="D101" s="2"/>
      <c r="E101" s="33" t="b">
        <f t="shared" si="3"/>
        <v>0</v>
      </c>
      <c r="H101" s="88"/>
      <c r="I101" s="27"/>
    </row>
    <row r="102" spans="1:9" ht="18" customHeight="1" x14ac:dyDescent="0.2">
      <c r="A102" s="25">
        <v>12</v>
      </c>
      <c r="B102" s="1"/>
      <c r="C102" s="26" t="s">
        <v>11</v>
      </c>
      <c r="D102" s="2"/>
      <c r="E102" s="33" t="b">
        <f t="shared" si="3"/>
        <v>0</v>
      </c>
      <c r="H102" s="88"/>
      <c r="I102" s="27"/>
    </row>
    <row r="103" spans="1:9" ht="18" customHeight="1" x14ac:dyDescent="0.2">
      <c r="A103" s="25">
        <v>13</v>
      </c>
      <c r="B103" s="1"/>
      <c r="C103" s="26" t="s">
        <v>11</v>
      </c>
      <c r="D103" s="2"/>
      <c r="E103" s="33" t="b">
        <f t="shared" si="3"/>
        <v>0</v>
      </c>
      <c r="H103" s="88"/>
      <c r="I103" s="27"/>
    </row>
    <row r="104" spans="1:9" ht="18" customHeight="1" x14ac:dyDescent="0.2">
      <c r="A104" s="25">
        <v>14</v>
      </c>
      <c r="B104" s="1"/>
      <c r="C104" s="26" t="s">
        <v>11</v>
      </c>
      <c r="D104" s="2"/>
      <c r="E104" s="33" t="b">
        <f t="shared" si="3"/>
        <v>0</v>
      </c>
      <c r="H104" s="88"/>
      <c r="I104" s="27"/>
    </row>
    <row r="105" spans="1:9" ht="18" customHeight="1" x14ac:dyDescent="0.2">
      <c r="A105" s="25">
        <v>15</v>
      </c>
      <c r="B105" s="1"/>
      <c r="C105" s="26" t="s">
        <v>11</v>
      </c>
      <c r="D105" s="2"/>
      <c r="E105" s="33" t="b">
        <f t="shared" si="3"/>
        <v>0</v>
      </c>
      <c r="H105" s="88"/>
      <c r="I105" s="27"/>
    </row>
    <row r="106" spans="1:9" ht="18" customHeight="1" x14ac:dyDescent="0.2">
      <c r="A106" s="25">
        <v>16</v>
      </c>
      <c r="B106" s="1"/>
      <c r="C106" s="26" t="s">
        <v>11</v>
      </c>
      <c r="D106" s="2"/>
      <c r="E106" s="33" t="b">
        <f t="shared" si="3"/>
        <v>0</v>
      </c>
      <c r="H106" s="88"/>
      <c r="I106" s="27"/>
    </row>
    <row r="107" spans="1:9" ht="18" customHeight="1" x14ac:dyDescent="0.2">
      <c r="A107" s="25">
        <v>17</v>
      </c>
      <c r="B107" s="1"/>
      <c r="C107" s="26" t="s">
        <v>11</v>
      </c>
      <c r="D107" s="2"/>
      <c r="E107" s="33" t="b">
        <f t="shared" si="3"/>
        <v>0</v>
      </c>
      <c r="H107" s="88"/>
      <c r="I107" s="27"/>
    </row>
    <row r="108" spans="1:9" ht="18" customHeight="1" x14ac:dyDescent="0.2">
      <c r="A108" s="25">
        <v>18</v>
      </c>
      <c r="B108" s="1"/>
      <c r="C108" s="26" t="s">
        <v>11</v>
      </c>
      <c r="D108" s="2"/>
      <c r="E108" s="33" t="b">
        <f t="shared" si="3"/>
        <v>0</v>
      </c>
      <c r="H108" s="88"/>
      <c r="I108" s="27"/>
    </row>
    <row r="109" spans="1:9" ht="18" customHeight="1" x14ac:dyDescent="0.2">
      <c r="A109" s="25">
        <v>19</v>
      </c>
      <c r="B109" s="1"/>
      <c r="C109" s="26" t="s">
        <v>11</v>
      </c>
      <c r="D109" s="2"/>
      <c r="E109" s="33" t="b">
        <f t="shared" si="3"/>
        <v>0</v>
      </c>
      <c r="H109" s="88"/>
      <c r="I109" s="27"/>
    </row>
    <row r="110" spans="1:9" ht="18" customHeight="1" x14ac:dyDescent="0.2">
      <c r="A110" s="25">
        <v>20</v>
      </c>
      <c r="B110" s="1"/>
      <c r="C110" s="26" t="s">
        <v>11</v>
      </c>
      <c r="D110" s="2"/>
      <c r="E110" s="33" t="b">
        <f t="shared" si="3"/>
        <v>0</v>
      </c>
      <c r="H110" s="88"/>
      <c r="I110" s="27"/>
    </row>
    <row r="111" spans="1:9" ht="18" customHeight="1" x14ac:dyDescent="0.2">
      <c r="A111" s="25">
        <v>21</v>
      </c>
      <c r="B111" s="1"/>
      <c r="C111" s="26" t="s">
        <v>11</v>
      </c>
      <c r="D111" s="2"/>
      <c r="E111" s="33" t="b">
        <f t="shared" si="3"/>
        <v>0</v>
      </c>
      <c r="H111" s="88"/>
      <c r="I111" s="27"/>
    </row>
    <row r="112" spans="1:9" ht="18" customHeight="1" x14ac:dyDescent="0.2">
      <c r="A112" s="25">
        <v>22</v>
      </c>
      <c r="B112" s="1"/>
      <c r="C112" s="26" t="s">
        <v>11</v>
      </c>
      <c r="D112" s="2"/>
      <c r="E112" s="33" t="b">
        <f t="shared" si="3"/>
        <v>0</v>
      </c>
      <c r="H112" s="88"/>
      <c r="I112" s="27"/>
    </row>
    <row r="113" spans="1:8" ht="18" customHeight="1" x14ac:dyDescent="0.2">
      <c r="A113" s="25">
        <v>23</v>
      </c>
      <c r="B113" s="1"/>
      <c r="C113" s="26" t="s">
        <v>12</v>
      </c>
      <c r="D113" s="2"/>
      <c r="E113" s="33" t="b">
        <f t="shared" ref="E113:E127" si="4">IF(C113="PP",IF(D113=1,200,IF(D113=2,160,IF(D113=3,130,IF(D113=4,110,IF(D113=5,90,IF(D113=6,70)))))))</f>
        <v>0</v>
      </c>
      <c r="H113" s="88"/>
    </row>
    <row r="114" spans="1:8" ht="18" customHeight="1" x14ac:dyDescent="0.2">
      <c r="A114" s="25">
        <v>24</v>
      </c>
      <c r="B114" s="1"/>
      <c r="C114" s="26" t="s">
        <v>12</v>
      </c>
      <c r="D114" s="2"/>
      <c r="E114" s="33" t="b">
        <f t="shared" si="4"/>
        <v>0</v>
      </c>
      <c r="H114" s="88"/>
    </row>
    <row r="115" spans="1:8" ht="18" customHeight="1" x14ac:dyDescent="0.2">
      <c r="A115" s="25">
        <v>25</v>
      </c>
      <c r="B115" s="1"/>
      <c r="C115" s="26" t="s">
        <v>12</v>
      </c>
      <c r="D115" s="2"/>
      <c r="E115" s="33" t="b">
        <f t="shared" si="4"/>
        <v>0</v>
      </c>
      <c r="H115" s="88"/>
    </row>
    <row r="116" spans="1:8" ht="18" customHeight="1" x14ac:dyDescent="0.2">
      <c r="A116" s="25">
        <v>26</v>
      </c>
      <c r="B116" s="1"/>
      <c r="C116" s="26" t="s">
        <v>12</v>
      </c>
      <c r="D116" s="2"/>
      <c r="E116" s="33" t="b">
        <f t="shared" si="4"/>
        <v>0</v>
      </c>
      <c r="H116" s="88"/>
    </row>
    <row r="117" spans="1:8" ht="18" customHeight="1" x14ac:dyDescent="0.2">
      <c r="A117" s="25">
        <v>27</v>
      </c>
      <c r="B117" s="1"/>
      <c r="C117" s="26" t="s">
        <v>12</v>
      </c>
      <c r="D117" s="2"/>
      <c r="E117" s="33" t="b">
        <f t="shared" si="4"/>
        <v>0</v>
      </c>
      <c r="H117" s="88"/>
    </row>
    <row r="118" spans="1:8" ht="18" customHeight="1" x14ac:dyDescent="0.2">
      <c r="A118" s="25">
        <v>28</v>
      </c>
      <c r="B118" s="1"/>
      <c r="C118" s="26" t="s">
        <v>12</v>
      </c>
      <c r="D118" s="2"/>
      <c r="E118" s="33" t="b">
        <f t="shared" si="4"/>
        <v>0</v>
      </c>
      <c r="H118" s="88"/>
    </row>
    <row r="119" spans="1:8" ht="18" customHeight="1" x14ac:dyDescent="0.2">
      <c r="A119" s="25">
        <v>29</v>
      </c>
      <c r="B119" s="1"/>
      <c r="C119" s="26" t="s">
        <v>12</v>
      </c>
      <c r="D119" s="2"/>
      <c r="E119" s="33" t="b">
        <f t="shared" si="4"/>
        <v>0</v>
      </c>
      <c r="H119" s="88"/>
    </row>
    <row r="120" spans="1:8" ht="18" customHeight="1" x14ac:dyDescent="0.2">
      <c r="A120" s="25">
        <v>30</v>
      </c>
      <c r="B120" s="1"/>
      <c r="C120" s="26" t="s">
        <v>12</v>
      </c>
      <c r="D120" s="2"/>
      <c r="E120" s="33" t="b">
        <f t="shared" si="4"/>
        <v>0</v>
      </c>
      <c r="H120" s="88"/>
    </row>
    <row r="121" spans="1:8" ht="18" customHeight="1" x14ac:dyDescent="0.2">
      <c r="A121" s="25">
        <v>31</v>
      </c>
      <c r="B121" s="1"/>
      <c r="C121" s="26" t="s">
        <v>12</v>
      </c>
      <c r="D121" s="2"/>
      <c r="E121" s="33" t="b">
        <f t="shared" si="4"/>
        <v>0</v>
      </c>
      <c r="H121" s="88"/>
    </row>
    <row r="122" spans="1:8" ht="18" customHeight="1" x14ac:dyDescent="0.2">
      <c r="A122" s="25">
        <v>32</v>
      </c>
      <c r="B122" s="1"/>
      <c r="C122" s="26" t="s">
        <v>12</v>
      </c>
      <c r="D122" s="2"/>
      <c r="E122" s="33" t="b">
        <f t="shared" si="4"/>
        <v>0</v>
      </c>
      <c r="H122" s="88"/>
    </row>
    <row r="123" spans="1:8" ht="18" customHeight="1" x14ac:dyDescent="0.2">
      <c r="A123" s="25">
        <v>33</v>
      </c>
      <c r="B123" s="1"/>
      <c r="C123" s="26" t="s">
        <v>12</v>
      </c>
      <c r="D123" s="2"/>
      <c r="E123" s="33" t="b">
        <f t="shared" si="4"/>
        <v>0</v>
      </c>
      <c r="H123" s="88"/>
    </row>
    <row r="124" spans="1:8" ht="18" customHeight="1" x14ac:dyDescent="0.2">
      <c r="A124" s="25">
        <v>34</v>
      </c>
      <c r="B124" s="1"/>
      <c r="C124" s="26" t="s">
        <v>12</v>
      </c>
      <c r="D124" s="2"/>
      <c r="E124" s="33" t="b">
        <f t="shared" si="4"/>
        <v>0</v>
      </c>
      <c r="H124" s="88"/>
    </row>
    <row r="125" spans="1:8" ht="18" customHeight="1" x14ac:dyDescent="0.2">
      <c r="A125" s="25">
        <v>35</v>
      </c>
      <c r="B125" s="1"/>
      <c r="C125" s="26" t="s">
        <v>12</v>
      </c>
      <c r="D125" s="2"/>
      <c r="E125" s="33" t="b">
        <f t="shared" si="4"/>
        <v>0</v>
      </c>
      <c r="H125" s="88"/>
    </row>
    <row r="126" spans="1:8" ht="18" customHeight="1" x14ac:dyDescent="0.2">
      <c r="A126" s="25">
        <v>36</v>
      </c>
      <c r="B126" s="1"/>
      <c r="C126" s="26" t="s">
        <v>12</v>
      </c>
      <c r="D126" s="2"/>
      <c r="E126" s="33" t="b">
        <f t="shared" si="4"/>
        <v>0</v>
      </c>
      <c r="H126" s="88"/>
    </row>
    <row r="127" spans="1:8" ht="18" customHeight="1" x14ac:dyDescent="0.2">
      <c r="A127" s="25">
        <v>37</v>
      </c>
      <c r="B127" s="1"/>
      <c r="C127" s="26" t="s">
        <v>12</v>
      </c>
      <c r="D127" s="2"/>
      <c r="E127" s="33" t="b">
        <f t="shared" si="4"/>
        <v>0</v>
      </c>
      <c r="H127" s="88"/>
    </row>
    <row r="128" spans="1:8" ht="18" customHeight="1" x14ac:dyDescent="0.2">
      <c r="A128" s="25">
        <v>38</v>
      </c>
      <c r="B128" s="1"/>
      <c r="C128" s="26" t="s">
        <v>87</v>
      </c>
      <c r="D128" s="2"/>
      <c r="E128" s="33" t="b">
        <f>IF(C128="FR",IF(D128=1,160,IF(D128=2,130,IF(D128=3,100,IF(D128=4,90,IF(D128=5,70,IF(D128=6,60)))))))</f>
        <v>0</v>
      </c>
      <c r="H128" s="88"/>
    </row>
    <row r="129" spans="1:9" ht="18" customHeight="1" x14ac:dyDescent="0.2">
      <c r="A129" s="25">
        <v>39</v>
      </c>
      <c r="B129" s="1"/>
      <c r="C129" s="26" t="s">
        <v>87</v>
      </c>
      <c r="D129" s="2"/>
      <c r="E129" s="33" t="b">
        <f>IF(C129="FR",IF(D129=1,160,IF(D129=2,130,IF(D129=3,100,IF(D129=4,90,IF(D129=5,70,IF(D129=6,60)))))))</f>
        <v>0</v>
      </c>
      <c r="H129" s="88"/>
    </row>
    <row r="130" spans="1:9" ht="18" customHeight="1" x14ac:dyDescent="0.2">
      <c r="A130" s="25">
        <v>40</v>
      </c>
      <c r="B130" s="1"/>
      <c r="C130" s="26" t="s">
        <v>87</v>
      </c>
      <c r="D130" s="2"/>
      <c r="E130" s="33" t="b">
        <f>IF(C130="FR",IF(D130=1,160,IF(D130=2,130,IF(D130=3,100,IF(D130=4,90,IF(D130=5,70,IF(D130=6,60)))))))</f>
        <v>0</v>
      </c>
      <c r="H130" s="88"/>
    </row>
    <row r="131" spans="1:9" ht="18" customHeight="1" x14ac:dyDescent="0.2">
      <c r="A131" s="25">
        <v>41</v>
      </c>
      <c r="B131" s="1"/>
      <c r="C131" s="26" t="s">
        <v>87</v>
      </c>
      <c r="D131" s="2"/>
      <c r="E131" s="33" t="b">
        <f>IF(C131="FR",IF(D131=1,160,IF(D131=2,130,IF(D131=3,100,IF(D131=4,90,IF(D131=5,70,IF(D131=6,60)))))))</f>
        <v>0</v>
      </c>
      <c r="H131" s="88"/>
    </row>
    <row r="132" spans="1:9" ht="18" customHeight="1" x14ac:dyDescent="0.2">
      <c r="A132" s="25">
        <v>42</v>
      </c>
      <c r="B132" s="1"/>
      <c r="C132" s="26" t="s">
        <v>17</v>
      </c>
      <c r="D132" s="2"/>
      <c r="E132" s="33" t="b">
        <f>IF(C132="RS",IF(D132=1,500))</f>
        <v>0</v>
      </c>
      <c r="H132" s="88"/>
    </row>
    <row r="133" spans="1:9" ht="18" customHeight="1" x14ac:dyDescent="0.2">
      <c r="A133" s="25">
        <v>43</v>
      </c>
      <c r="B133" s="1"/>
      <c r="C133" s="26" t="s">
        <v>18</v>
      </c>
      <c r="D133" s="2"/>
      <c r="E133" s="33" t="b">
        <f>IF(C133="RP",IF(D133=1,100))</f>
        <v>0</v>
      </c>
      <c r="H133" s="88"/>
    </row>
    <row r="134" spans="1:9" ht="18" customHeight="1" x14ac:dyDescent="0.2">
      <c r="A134" s="25">
        <v>44</v>
      </c>
      <c r="B134" s="1"/>
      <c r="C134" s="26" t="s">
        <v>59</v>
      </c>
      <c r="D134" s="2"/>
      <c r="E134" s="33" t="b">
        <f>IF(C134="FAI",IF(D134=1,200,IF(D134=2,160,IF(D134=3,130))))</f>
        <v>0</v>
      </c>
      <c r="H134" s="88"/>
    </row>
    <row r="135" spans="1:9" ht="18" customHeight="1" x14ac:dyDescent="0.2">
      <c r="A135" s="25">
        <v>45</v>
      </c>
      <c r="B135" s="1"/>
      <c r="C135" s="26" t="s">
        <v>59</v>
      </c>
      <c r="D135" s="2"/>
      <c r="E135" s="33" t="b">
        <f>IF(C135="FAI",IF(D135=1,200,IF(D135=2,160,IF(D135=3,130))))</f>
        <v>0</v>
      </c>
      <c r="H135" s="88"/>
    </row>
    <row r="136" spans="1:9" ht="18" customHeight="1" x14ac:dyDescent="0.2">
      <c r="A136" s="25">
        <v>46</v>
      </c>
      <c r="B136" s="1"/>
      <c r="C136" s="26" t="s">
        <v>59</v>
      </c>
      <c r="D136" s="2"/>
      <c r="E136" s="33" t="b">
        <f>IF(C136="FAI",IF(D136=1,200,IF(D136=2,160,IF(D136=3,130))))</f>
        <v>0</v>
      </c>
      <c r="H136" s="88"/>
    </row>
    <row r="137" spans="1:9" ht="18" customHeight="1" x14ac:dyDescent="0.2">
      <c r="A137" s="25">
        <v>47</v>
      </c>
      <c r="B137" s="1"/>
      <c r="C137" s="26" t="s">
        <v>60</v>
      </c>
      <c r="D137" s="2"/>
      <c r="E137" s="33" t="b">
        <f>IF(C137="PL",IF(D137=1,110,IF(D137=2,90,IF(D137=3,70))))</f>
        <v>0</v>
      </c>
      <c r="H137" s="88"/>
    </row>
    <row r="138" spans="1:9" ht="18" customHeight="1" x14ac:dyDescent="0.2">
      <c r="A138" s="25">
        <v>48</v>
      </c>
      <c r="B138" s="1"/>
      <c r="C138" s="26" t="s">
        <v>60</v>
      </c>
      <c r="D138" s="2"/>
      <c r="E138" s="33" t="b">
        <f>IF(C138="PL",IF(D138=1,110,IF(D138=2,90,IF(D138=3,70))))</f>
        <v>0</v>
      </c>
      <c r="H138" s="88"/>
    </row>
    <row r="139" spans="1:9" ht="18" customHeight="1" x14ac:dyDescent="0.2">
      <c r="A139" s="25">
        <v>49</v>
      </c>
      <c r="B139" s="1"/>
      <c r="C139" s="26" t="s">
        <v>60</v>
      </c>
      <c r="D139" s="2"/>
      <c r="E139" s="33" t="b">
        <f>IF(C139="PL",IF(D139=1,110,IF(D139=2,90,IF(D139=3,70))))</f>
        <v>0</v>
      </c>
      <c r="H139" s="88"/>
    </row>
    <row r="140" spans="1:9" ht="18" customHeight="1" x14ac:dyDescent="0.2">
      <c r="A140" s="25">
        <v>50</v>
      </c>
      <c r="B140" s="1"/>
      <c r="C140" s="26" t="s">
        <v>60</v>
      </c>
      <c r="D140" s="2"/>
      <c r="E140" s="33" t="b">
        <f>IF(C140="PL",IF(D140=1,110,IF(D140=2,90,IF(D140=3,70))))</f>
        <v>0</v>
      </c>
      <c r="H140" s="88"/>
    </row>
    <row r="141" spans="1:9" ht="24.6" customHeight="1" x14ac:dyDescent="0.2">
      <c r="A141" s="228" t="s">
        <v>15</v>
      </c>
      <c r="B141" s="229"/>
      <c r="C141" s="229"/>
      <c r="D141" s="230"/>
      <c r="E141" s="34">
        <f>SUM(E91:E140)</f>
        <v>0</v>
      </c>
      <c r="H141" s="88"/>
    </row>
    <row r="142" spans="1:9" ht="17.45" customHeight="1" x14ac:dyDescent="0.2">
      <c r="A142" s="20"/>
      <c r="B142" s="21"/>
      <c r="C142" s="22"/>
      <c r="D142" s="22"/>
      <c r="E142" s="28"/>
      <c r="H142" s="88"/>
      <c r="I142" s="27"/>
    </row>
    <row r="143" spans="1:9" ht="27.6" customHeight="1" x14ac:dyDescent="0.35">
      <c r="A143" s="226" t="s">
        <v>7</v>
      </c>
      <c r="B143" s="227"/>
      <c r="C143" s="227"/>
      <c r="D143" s="227"/>
      <c r="E143" s="227"/>
      <c r="H143" s="88"/>
      <c r="I143" s="27"/>
    </row>
    <row r="144" spans="1:9" ht="54" customHeight="1" x14ac:dyDescent="0.2">
      <c r="A144" s="15" t="s">
        <v>0</v>
      </c>
      <c r="B144" s="24" t="s">
        <v>74</v>
      </c>
      <c r="C144" s="17" t="s">
        <v>56</v>
      </c>
      <c r="D144" s="17" t="s">
        <v>3</v>
      </c>
      <c r="E144" s="17" t="s">
        <v>2</v>
      </c>
      <c r="H144" s="88"/>
      <c r="I144" s="27"/>
    </row>
    <row r="145" spans="1:5" ht="30.6" customHeight="1" x14ac:dyDescent="0.2">
      <c r="A145" s="25">
        <v>1</v>
      </c>
      <c r="B145" s="29" t="s">
        <v>88</v>
      </c>
      <c r="C145" s="39"/>
      <c r="D145" s="30" t="s">
        <v>11</v>
      </c>
      <c r="E145" s="35" t="b">
        <f>IF(D145="MP",IF(C145=1,1500))</f>
        <v>0</v>
      </c>
    </row>
    <row r="146" spans="1:5" ht="19.899999999999999" customHeight="1" x14ac:dyDescent="0.2">
      <c r="A146" s="25">
        <v>2</v>
      </c>
      <c r="B146" s="29" t="s">
        <v>8</v>
      </c>
      <c r="C146" s="39"/>
      <c r="D146" s="30" t="s">
        <v>11</v>
      </c>
      <c r="E146" s="35" t="b">
        <f>IF(D146="MP",IF(C146=1,800))</f>
        <v>0</v>
      </c>
    </row>
    <row r="147" spans="1:5" ht="19.899999999999999" customHeight="1" x14ac:dyDescent="0.2">
      <c r="A147" s="25">
        <v>3</v>
      </c>
      <c r="B147" s="29" t="s">
        <v>9</v>
      </c>
      <c r="C147" s="39"/>
      <c r="D147" s="30" t="s">
        <v>11</v>
      </c>
      <c r="E147" s="35" t="b">
        <f>IF(D147="MP",IF(C147=1,800))</f>
        <v>0</v>
      </c>
    </row>
    <row r="148" spans="1:5" ht="19.899999999999999" customHeight="1" x14ac:dyDescent="0.2">
      <c r="A148" s="25">
        <v>4</v>
      </c>
      <c r="B148" s="29" t="s">
        <v>89</v>
      </c>
      <c r="C148" s="39"/>
      <c r="D148" s="30" t="s">
        <v>11</v>
      </c>
      <c r="E148" s="35" t="b">
        <f>IF(D148="MP",IF(C148=1,800))</f>
        <v>0</v>
      </c>
    </row>
    <row r="149" spans="1:5" ht="19.899999999999999" customHeight="1" x14ac:dyDescent="0.2">
      <c r="A149" s="25">
        <v>5</v>
      </c>
      <c r="B149" s="29" t="s">
        <v>90</v>
      </c>
      <c r="C149" s="39"/>
      <c r="D149" s="30" t="s">
        <v>11</v>
      </c>
      <c r="E149" s="35" t="b">
        <f>IF(D149="MP",IF(C149=1,800))</f>
        <v>0</v>
      </c>
    </row>
    <row r="150" spans="1:5" ht="19.899999999999999" customHeight="1" x14ac:dyDescent="0.2">
      <c r="A150" s="25">
        <v>6</v>
      </c>
      <c r="B150" s="1" t="s">
        <v>63</v>
      </c>
      <c r="C150" s="154"/>
      <c r="D150" s="30">
        <v>500</v>
      </c>
      <c r="E150" s="35">
        <f>PRODUCT(C150*D150)</f>
        <v>0</v>
      </c>
    </row>
    <row r="151" spans="1:5" ht="19.899999999999999" customHeight="1" x14ac:dyDescent="0.2">
      <c r="A151" s="25">
        <v>7</v>
      </c>
      <c r="B151" s="1" t="s">
        <v>64</v>
      </c>
      <c r="C151" s="3"/>
      <c r="D151" s="30">
        <v>200</v>
      </c>
      <c r="E151" s="35">
        <f>PRODUCT(C151*D151)</f>
        <v>0</v>
      </c>
    </row>
    <row r="152" spans="1:5" ht="30.6" customHeight="1" x14ac:dyDescent="0.2">
      <c r="A152" s="25">
        <v>8</v>
      </c>
      <c r="B152" s="1" t="s">
        <v>107</v>
      </c>
      <c r="C152" s="3"/>
      <c r="D152" s="30">
        <v>200</v>
      </c>
      <c r="E152" s="35">
        <f>PRODUCT(C152*D152)</f>
        <v>0</v>
      </c>
    </row>
    <row r="153" spans="1:5" ht="19.899999999999999" customHeight="1" x14ac:dyDescent="0.2">
      <c r="A153" s="25">
        <v>9</v>
      </c>
      <c r="B153" s="1" t="s">
        <v>5</v>
      </c>
      <c r="C153" s="3"/>
      <c r="D153" s="30">
        <v>200</v>
      </c>
      <c r="E153" s="35">
        <f>PRODUCT(C153*D153)</f>
        <v>0</v>
      </c>
    </row>
    <row r="154" spans="1:5" ht="19.899999999999999" customHeight="1" x14ac:dyDescent="0.2">
      <c r="A154" s="25">
        <v>10</v>
      </c>
      <c r="B154" s="1" t="s">
        <v>41</v>
      </c>
      <c r="C154" s="3"/>
      <c r="D154" s="30">
        <v>200</v>
      </c>
      <c r="E154" s="35">
        <f>PRODUCT(C154*D154)</f>
        <v>0</v>
      </c>
    </row>
    <row r="155" spans="1:5" ht="26.45" customHeight="1" x14ac:dyDescent="0.2">
      <c r="A155" s="228" t="s">
        <v>33</v>
      </c>
      <c r="B155" s="229"/>
      <c r="C155" s="229"/>
      <c r="D155" s="230"/>
      <c r="E155" s="36">
        <f>SUM(E145:E154)</f>
        <v>0</v>
      </c>
    </row>
    <row r="156" spans="1:5" ht="14.45" customHeight="1" x14ac:dyDescent="0.2"/>
    <row r="157" spans="1:5" ht="25.9" customHeight="1" x14ac:dyDescent="0.35">
      <c r="A157" s="223" t="s">
        <v>29</v>
      </c>
      <c r="B157" s="231"/>
      <c r="C157" s="231"/>
      <c r="D157" s="231"/>
      <c r="E157" s="232"/>
    </row>
    <row r="158" spans="1:5" ht="36" customHeight="1" x14ac:dyDescent="0.2">
      <c r="A158" s="15" t="s">
        <v>0</v>
      </c>
      <c r="B158" s="31" t="s">
        <v>30</v>
      </c>
      <c r="C158" s="18" t="s">
        <v>31</v>
      </c>
      <c r="D158" s="17" t="s">
        <v>91</v>
      </c>
      <c r="E158" s="17" t="s">
        <v>2</v>
      </c>
    </row>
    <row r="159" spans="1:5" ht="34.15" customHeight="1" x14ac:dyDescent="0.2">
      <c r="A159" s="25">
        <v>1</v>
      </c>
      <c r="B159" s="29" t="s">
        <v>92</v>
      </c>
      <c r="C159" s="2">
        <v>23</v>
      </c>
      <c r="D159" s="26">
        <v>20</v>
      </c>
      <c r="E159" s="35">
        <f>PRODUCT(C159*D159)</f>
        <v>460</v>
      </c>
    </row>
    <row r="160" spans="1:5" ht="23.45" customHeight="1" x14ac:dyDescent="0.2">
      <c r="A160" s="228" t="s">
        <v>34</v>
      </c>
      <c r="B160" s="229"/>
      <c r="C160" s="229"/>
      <c r="D160" s="230"/>
      <c r="E160" s="36">
        <f>SUM(E159:E159)</f>
        <v>460</v>
      </c>
    </row>
    <row r="161" spans="1:7" ht="23.45" customHeight="1" x14ac:dyDescent="0.2">
      <c r="A161" s="89">
        <v>2</v>
      </c>
      <c r="B161" s="218" t="s">
        <v>93</v>
      </c>
      <c r="C161" s="218"/>
      <c r="D161" s="218"/>
      <c r="E161" s="219"/>
    </row>
    <row r="162" spans="1:7" ht="27.6" customHeight="1" x14ac:dyDescent="0.2">
      <c r="A162" s="90">
        <v>3</v>
      </c>
      <c r="B162" s="218" t="s">
        <v>94</v>
      </c>
      <c r="C162" s="218"/>
      <c r="D162" s="218"/>
      <c r="E162" s="219"/>
      <c r="G162" s="32" t="s">
        <v>32</v>
      </c>
    </row>
    <row r="163" spans="1:7" ht="19.149999999999999" customHeight="1" x14ac:dyDescent="0.2"/>
    <row r="164" spans="1:7" ht="33.6" customHeight="1" x14ac:dyDescent="0.2">
      <c r="A164" s="220" t="s">
        <v>58</v>
      </c>
      <c r="B164" s="221"/>
      <c r="C164" s="221"/>
      <c r="D164" s="222"/>
      <c r="E164" s="161">
        <f>SUM(E63+E74+E87+E141+E155+E160)</f>
        <v>5128</v>
      </c>
    </row>
    <row r="165" spans="1:7" ht="20.100000000000001" customHeight="1" x14ac:dyDescent="0.2"/>
    <row r="166" spans="1:7" ht="15" x14ac:dyDescent="0.2">
      <c r="C166" s="41" t="s">
        <v>57</v>
      </c>
      <c r="D166" s="32"/>
    </row>
  </sheetData>
  <sheetProtection algorithmName="SHA-512" hashValue="PSixRDgNVxH9mSd45P9xj8v3JXyCtsvMJbudEbY+1JBKqiui41/MfF0lOPw/X0ZBUUoBQK5Gq+PoYsFhxPhmQw==" saltValue="JjiOpS/tCgs29alk3L8kww==" spinCount="100000" sheet="1"/>
  <mergeCells count="19">
    <mergeCell ref="B161:E161"/>
    <mergeCell ref="A164:D164"/>
    <mergeCell ref="A78:E78"/>
    <mergeCell ref="A143:E143"/>
    <mergeCell ref="A155:D155"/>
    <mergeCell ref="A89:E89"/>
    <mergeCell ref="A87:D87"/>
    <mergeCell ref="A141:D141"/>
    <mergeCell ref="A157:E157"/>
    <mergeCell ref="A160:D160"/>
    <mergeCell ref="B162:E162"/>
    <mergeCell ref="A8:E9"/>
    <mergeCell ref="C1:E6"/>
    <mergeCell ref="A11:E11"/>
    <mergeCell ref="A76:E76"/>
    <mergeCell ref="A13:E13"/>
    <mergeCell ref="A63:D63"/>
    <mergeCell ref="A65:E65"/>
    <mergeCell ref="A74:D74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49806-5712-493B-AB61-3590254530FE}">
  <dimension ref="A1:I166"/>
  <sheetViews>
    <sheetView workbookViewId="0">
      <selection activeCell="A11" sqref="A11:E11"/>
    </sheetView>
  </sheetViews>
  <sheetFormatPr defaultColWidth="8.85546875" defaultRowHeight="12.75" x14ac:dyDescent="0.2"/>
  <cols>
    <col min="1" max="1" width="6.85546875" customWidth="1"/>
    <col min="2" max="2" width="75.28515625" customWidth="1"/>
    <col min="3" max="3" width="18.5703125" customWidth="1"/>
    <col min="4" max="4" width="14.7109375" customWidth="1"/>
    <col min="5" max="5" width="20.140625" customWidth="1"/>
  </cols>
  <sheetData>
    <row r="1" spans="1:5" ht="13.15" customHeight="1" x14ac:dyDescent="0.2">
      <c r="C1" s="197" t="s">
        <v>432</v>
      </c>
      <c r="D1" s="198"/>
      <c r="E1" s="199"/>
    </row>
    <row r="2" spans="1:5" ht="13.15" customHeight="1" x14ac:dyDescent="0.2">
      <c r="C2" s="200"/>
      <c r="D2" s="201"/>
      <c r="E2" s="202"/>
    </row>
    <row r="3" spans="1:5" ht="13.15" customHeight="1" x14ac:dyDescent="0.2">
      <c r="C3" s="200"/>
      <c r="D3" s="201"/>
      <c r="E3" s="202"/>
    </row>
    <row r="4" spans="1:5" ht="13.15" customHeight="1" x14ac:dyDescent="0.2">
      <c r="C4" s="200"/>
      <c r="D4" s="201"/>
      <c r="E4" s="202"/>
    </row>
    <row r="5" spans="1:5" ht="13.15" customHeight="1" x14ac:dyDescent="0.2">
      <c r="C5" s="200"/>
      <c r="D5" s="201"/>
      <c r="E5" s="202"/>
    </row>
    <row r="6" spans="1:5" ht="13.15" customHeight="1" x14ac:dyDescent="0.2">
      <c r="C6" s="203"/>
      <c r="D6" s="204"/>
      <c r="E6" s="205"/>
    </row>
    <row r="8" spans="1:5" x14ac:dyDescent="0.2">
      <c r="A8" s="196" t="s">
        <v>138</v>
      </c>
      <c r="B8" s="196"/>
      <c r="C8" s="196"/>
      <c r="D8" s="196"/>
      <c r="E8" s="196"/>
    </row>
    <row r="9" spans="1:5" ht="15.6" customHeight="1" x14ac:dyDescent="0.2">
      <c r="A9" s="196"/>
      <c r="B9" s="196"/>
      <c r="C9" s="196"/>
      <c r="D9" s="196"/>
      <c r="E9" s="196"/>
    </row>
    <row r="10" spans="1:5" ht="15.6" customHeight="1" x14ac:dyDescent="0.2">
      <c r="A10" s="5"/>
      <c r="B10" s="5"/>
      <c r="C10" s="5"/>
      <c r="D10" s="5"/>
      <c r="E10" s="5"/>
    </row>
    <row r="11" spans="1:5" ht="33.6" customHeight="1" x14ac:dyDescent="0.2">
      <c r="A11" s="206" t="s">
        <v>36</v>
      </c>
      <c r="B11" s="207"/>
      <c r="C11" s="207"/>
      <c r="D11" s="207"/>
      <c r="E11" s="207"/>
    </row>
    <row r="12" spans="1:5" ht="19.899999999999999" customHeight="1" x14ac:dyDescent="0.2">
      <c r="A12" s="5"/>
      <c r="B12" s="5"/>
      <c r="C12" s="5"/>
      <c r="D12" s="5"/>
      <c r="E12" s="5"/>
    </row>
    <row r="13" spans="1:5" ht="25.9" customHeight="1" x14ac:dyDescent="0.35">
      <c r="A13" s="210" t="s">
        <v>23</v>
      </c>
      <c r="B13" s="211"/>
      <c r="C13" s="211"/>
      <c r="D13" s="211"/>
      <c r="E13" s="212"/>
    </row>
    <row r="14" spans="1:5" ht="36.6" customHeight="1" x14ac:dyDescent="0.2">
      <c r="A14" s="6" t="s">
        <v>0</v>
      </c>
      <c r="B14" s="7" t="s">
        <v>68</v>
      </c>
      <c r="C14" s="8" t="s">
        <v>13</v>
      </c>
      <c r="D14" s="8" t="s">
        <v>35</v>
      </c>
      <c r="E14" s="8" t="s">
        <v>2</v>
      </c>
    </row>
    <row r="15" spans="1:5" ht="18" customHeight="1" x14ac:dyDescent="0.2">
      <c r="A15" s="9">
        <v>1</v>
      </c>
      <c r="B15" s="1"/>
      <c r="C15" s="10" t="s">
        <v>24</v>
      </c>
      <c r="D15" s="2"/>
      <c r="E15" s="33" t="b">
        <f>IF(C15="M",IF(D15=1,1500,IF(D15=2,1170,IF(D15=3,1000,IF(D15=4,830,IF(D15=5,670,IF(D15=6,500)))))))</f>
        <v>0</v>
      </c>
    </row>
    <row r="16" spans="1:5" ht="18" customHeight="1" x14ac:dyDescent="0.2">
      <c r="A16" s="9">
        <v>2</v>
      </c>
      <c r="B16" s="1"/>
      <c r="C16" s="10" t="s">
        <v>24</v>
      </c>
      <c r="D16" s="2"/>
      <c r="E16" s="33" t="b">
        <f>IF(C16="M",IF(D16=1,1500,IF(D16=2,1170,IF(D16=3,1000,IF(D16=4,830,IF(D16=5,670,IF(D16=6,500)))))))</f>
        <v>0</v>
      </c>
    </row>
    <row r="17" spans="1:5" ht="18" customHeight="1" x14ac:dyDescent="0.2">
      <c r="A17" s="9">
        <v>3</v>
      </c>
      <c r="B17" s="1"/>
      <c r="C17" s="10" t="s">
        <v>24</v>
      </c>
      <c r="D17" s="2"/>
      <c r="E17" s="33" t="b">
        <f>IF(C17="M",IF(D17=1,1500,IF(D17=2,1170,IF(D17=3,1000,IF(D17=4,830,IF(D17=5,670,IF(D17=6,500)))))))</f>
        <v>0</v>
      </c>
    </row>
    <row r="18" spans="1:5" ht="18" customHeight="1" x14ac:dyDescent="0.2">
      <c r="A18" s="9">
        <v>4</v>
      </c>
      <c r="B18" s="1"/>
      <c r="C18" s="10" t="s">
        <v>24</v>
      </c>
      <c r="D18" s="2"/>
      <c r="E18" s="33" t="b">
        <f>IF(C18="M",IF(D18=1,1500,IF(D18=2,1170,IF(D18=3,1000,IF(D18=4,830,IF(D18=5,670,IF(D18=6,500)))))))</f>
        <v>0</v>
      </c>
    </row>
    <row r="19" spans="1:5" ht="18" customHeight="1" x14ac:dyDescent="0.2">
      <c r="A19" s="9">
        <v>5</v>
      </c>
      <c r="B19" s="1"/>
      <c r="C19" s="10" t="s">
        <v>40</v>
      </c>
      <c r="D19" s="2"/>
      <c r="E19" s="33">
        <f>IF(C19="Md",IF(D19=1,500,IF(D19=2,390,IF(D19=3,333,))))</f>
        <v>0</v>
      </c>
    </row>
    <row r="20" spans="1:5" ht="18" customHeight="1" x14ac:dyDescent="0.2">
      <c r="A20" s="9">
        <v>6</v>
      </c>
      <c r="B20" s="1"/>
      <c r="C20" s="10" t="s">
        <v>40</v>
      </c>
      <c r="D20" s="2"/>
      <c r="E20" s="33">
        <f>IF(C20="Md",IF(D20=1,500,IF(D20=2,390,IF(D20=3,333,))))</f>
        <v>0</v>
      </c>
    </row>
    <row r="21" spans="1:5" ht="18" customHeight="1" x14ac:dyDescent="0.2">
      <c r="A21" s="40">
        <v>7</v>
      </c>
      <c r="B21" s="1"/>
      <c r="C21" s="10" t="s">
        <v>40</v>
      </c>
      <c r="D21" s="2"/>
      <c r="E21" s="33">
        <f>IF(C21="Md",IF(D21=1,500,IF(D21=2,390,IF(D21=3,333,))))</f>
        <v>0</v>
      </c>
    </row>
    <row r="22" spans="1:5" ht="18" customHeight="1" x14ac:dyDescent="0.2">
      <c r="A22" s="9">
        <v>8</v>
      </c>
      <c r="B22" s="1"/>
      <c r="C22" s="10" t="s">
        <v>40</v>
      </c>
      <c r="D22" s="2"/>
      <c r="E22" s="33">
        <f>IF(C22="Md",IF(D22=1,500,IF(D22=2,390,IF(D22=3,333,))))</f>
        <v>0</v>
      </c>
    </row>
    <row r="23" spans="1:5" ht="18" customHeight="1" x14ac:dyDescent="0.2">
      <c r="A23" s="40">
        <v>9</v>
      </c>
      <c r="B23" s="1"/>
      <c r="C23" s="10" t="s">
        <v>40</v>
      </c>
      <c r="D23" s="2"/>
      <c r="E23" s="33">
        <f>IF(C23="Md",IF(D23=1,500,IF(D23=2,390,IF(D23=3,333,))))</f>
        <v>0</v>
      </c>
    </row>
    <row r="24" spans="1:5" ht="18" customHeight="1" x14ac:dyDescent="0.2">
      <c r="A24" s="9">
        <v>10</v>
      </c>
      <c r="B24" s="1" t="s">
        <v>431</v>
      </c>
      <c r="C24" s="10" t="s">
        <v>11</v>
      </c>
      <c r="D24" s="2">
        <v>4</v>
      </c>
      <c r="E24" s="33">
        <f t="shared" ref="E24:E43" si="0">IF(C24="MP",IF(D24=1,300,IF(D24=2,230,IF(D24=3,200,IF(D24=4,170,IF(D24=5,135,IF(D24=6,100)))))))</f>
        <v>170</v>
      </c>
    </row>
    <row r="25" spans="1:5" ht="18" customHeight="1" x14ac:dyDescent="0.2">
      <c r="A25" s="40">
        <v>11</v>
      </c>
      <c r="B25" s="1" t="s">
        <v>430</v>
      </c>
      <c r="C25" s="10" t="s">
        <v>11</v>
      </c>
      <c r="D25" s="2">
        <v>5</v>
      </c>
      <c r="E25" s="33">
        <f t="shared" si="0"/>
        <v>135</v>
      </c>
    </row>
    <row r="26" spans="1:5" ht="18" customHeight="1" x14ac:dyDescent="0.2">
      <c r="A26" s="9">
        <v>12</v>
      </c>
      <c r="B26" s="1"/>
      <c r="C26" s="10" t="s">
        <v>11</v>
      </c>
      <c r="D26" s="2"/>
      <c r="E26" s="33" t="b">
        <f t="shared" si="0"/>
        <v>0</v>
      </c>
    </row>
    <row r="27" spans="1:5" ht="18" customHeight="1" x14ac:dyDescent="0.2">
      <c r="A27" s="40">
        <v>13</v>
      </c>
      <c r="B27" s="1"/>
      <c r="C27" s="10" t="s">
        <v>11</v>
      </c>
      <c r="D27" s="2"/>
      <c r="E27" s="33" t="b">
        <f t="shared" si="0"/>
        <v>0</v>
      </c>
    </row>
    <row r="28" spans="1:5" ht="18" customHeight="1" x14ac:dyDescent="0.2">
      <c r="A28" s="9">
        <v>14</v>
      </c>
      <c r="B28" s="1"/>
      <c r="C28" s="10" t="s">
        <v>11</v>
      </c>
      <c r="D28" s="2"/>
      <c r="E28" s="33" t="b">
        <f t="shared" si="0"/>
        <v>0</v>
      </c>
    </row>
    <row r="29" spans="1:5" ht="18" customHeight="1" x14ac:dyDescent="0.2">
      <c r="A29" s="40">
        <v>15</v>
      </c>
      <c r="B29" s="1"/>
      <c r="C29" s="10" t="s">
        <v>11</v>
      </c>
      <c r="D29" s="2"/>
      <c r="E29" s="33" t="b">
        <f t="shared" si="0"/>
        <v>0</v>
      </c>
    </row>
    <row r="30" spans="1:5" ht="18" customHeight="1" x14ac:dyDescent="0.2">
      <c r="A30" s="9">
        <v>16</v>
      </c>
      <c r="B30" s="1"/>
      <c r="C30" s="10" t="s">
        <v>11</v>
      </c>
      <c r="D30" s="2"/>
      <c r="E30" s="33" t="b">
        <f t="shared" si="0"/>
        <v>0</v>
      </c>
    </row>
    <row r="31" spans="1:5" ht="18" customHeight="1" x14ac:dyDescent="0.2">
      <c r="A31" s="40">
        <v>17</v>
      </c>
      <c r="B31" s="1"/>
      <c r="C31" s="10" t="s">
        <v>11</v>
      </c>
      <c r="D31" s="2"/>
      <c r="E31" s="33" t="b">
        <f t="shared" si="0"/>
        <v>0</v>
      </c>
    </row>
    <row r="32" spans="1:5" ht="18" customHeight="1" x14ac:dyDescent="0.2">
      <c r="A32" s="9">
        <v>18</v>
      </c>
      <c r="B32" s="1"/>
      <c r="C32" s="10" t="s">
        <v>11</v>
      </c>
      <c r="D32" s="2"/>
      <c r="E32" s="33" t="b">
        <f t="shared" si="0"/>
        <v>0</v>
      </c>
    </row>
    <row r="33" spans="1:5" ht="18" customHeight="1" x14ac:dyDescent="0.2">
      <c r="A33" s="40">
        <v>19</v>
      </c>
      <c r="B33" s="1"/>
      <c r="C33" s="10" t="s">
        <v>11</v>
      </c>
      <c r="D33" s="2"/>
      <c r="E33" s="33" t="b">
        <f t="shared" si="0"/>
        <v>0</v>
      </c>
    </row>
    <row r="34" spans="1:5" ht="18" customHeight="1" x14ac:dyDescent="0.2">
      <c r="A34" s="9">
        <v>20</v>
      </c>
      <c r="B34" s="1"/>
      <c r="C34" s="10" t="s">
        <v>11</v>
      </c>
      <c r="D34" s="2"/>
      <c r="E34" s="33" t="b">
        <f t="shared" si="0"/>
        <v>0</v>
      </c>
    </row>
    <row r="35" spans="1:5" ht="18" customHeight="1" x14ac:dyDescent="0.2">
      <c r="A35" s="40">
        <v>21</v>
      </c>
      <c r="B35" s="1"/>
      <c r="C35" s="10" t="s">
        <v>11</v>
      </c>
      <c r="D35" s="2"/>
      <c r="E35" s="33" t="b">
        <f t="shared" si="0"/>
        <v>0</v>
      </c>
    </row>
    <row r="36" spans="1:5" ht="18" customHeight="1" x14ac:dyDescent="0.2">
      <c r="A36" s="9">
        <v>22</v>
      </c>
      <c r="B36" s="1"/>
      <c r="C36" s="10" t="s">
        <v>11</v>
      </c>
      <c r="D36" s="2"/>
      <c r="E36" s="33" t="b">
        <f t="shared" si="0"/>
        <v>0</v>
      </c>
    </row>
    <row r="37" spans="1:5" ht="18" customHeight="1" x14ac:dyDescent="0.2">
      <c r="A37" s="40">
        <v>23</v>
      </c>
      <c r="B37" s="1"/>
      <c r="C37" s="10" t="s">
        <v>11</v>
      </c>
      <c r="D37" s="2"/>
      <c r="E37" s="33" t="b">
        <f t="shared" si="0"/>
        <v>0</v>
      </c>
    </row>
    <row r="38" spans="1:5" ht="18" customHeight="1" x14ac:dyDescent="0.2">
      <c r="A38" s="9">
        <v>24</v>
      </c>
      <c r="B38" s="1"/>
      <c r="C38" s="10" t="s">
        <v>11</v>
      </c>
      <c r="D38" s="2"/>
      <c r="E38" s="33" t="b">
        <f t="shared" si="0"/>
        <v>0</v>
      </c>
    </row>
    <row r="39" spans="1:5" ht="18" customHeight="1" x14ac:dyDescent="0.2">
      <c r="A39" s="40">
        <v>25</v>
      </c>
      <c r="B39" s="1"/>
      <c r="C39" s="10" t="s">
        <v>11</v>
      </c>
      <c r="D39" s="2"/>
      <c r="E39" s="33" t="b">
        <f t="shared" si="0"/>
        <v>0</v>
      </c>
    </row>
    <row r="40" spans="1:5" ht="18" customHeight="1" x14ac:dyDescent="0.2">
      <c r="A40" s="9">
        <v>26</v>
      </c>
      <c r="B40" s="1"/>
      <c r="C40" s="10" t="s">
        <v>11</v>
      </c>
      <c r="D40" s="2"/>
      <c r="E40" s="33" t="b">
        <f t="shared" si="0"/>
        <v>0</v>
      </c>
    </row>
    <row r="41" spans="1:5" ht="18" customHeight="1" x14ac:dyDescent="0.2">
      <c r="A41" s="40">
        <v>27</v>
      </c>
      <c r="B41" s="1"/>
      <c r="C41" s="10" t="s">
        <v>11</v>
      </c>
      <c r="D41" s="2"/>
      <c r="E41" s="33" t="b">
        <f t="shared" si="0"/>
        <v>0</v>
      </c>
    </row>
    <row r="42" spans="1:5" ht="18" customHeight="1" x14ac:dyDescent="0.2">
      <c r="A42" s="9">
        <v>28</v>
      </c>
      <c r="B42" s="1"/>
      <c r="C42" s="10" t="s">
        <v>11</v>
      </c>
      <c r="D42" s="2"/>
      <c r="E42" s="33" t="b">
        <f t="shared" si="0"/>
        <v>0</v>
      </c>
    </row>
    <row r="43" spans="1:5" ht="18" customHeight="1" x14ac:dyDescent="0.2">
      <c r="A43" s="40">
        <v>29</v>
      </c>
      <c r="B43" s="1"/>
      <c r="C43" s="10" t="s">
        <v>11</v>
      </c>
      <c r="D43" s="2"/>
      <c r="E43" s="33" t="b">
        <f t="shared" si="0"/>
        <v>0</v>
      </c>
    </row>
    <row r="44" spans="1:5" ht="18" customHeight="1" x14ac:dyDescent="0.2">
      <c r="A44" s="9">
        <v>30</v>
      </c>
      <c r="B44" s="1"/>
      <c r="C44" s="10" t="s">
        <v>12</v>
      </c>
      <c r="D44" s="2"/>
      <c r="E44" s="33" t="b">
        <f t="shared" ref="E44:E58" si="1">IF(C44="PP",IF(D44=1,300,IF(D44=2,230,IF(D44=3,200,IF(D44=4,170,IF(D44=5,135,IF(D44=6,100)))))))</f>
        <v>0</v>
      </c>
    </row>
    <row r="45" spans="1:5" ht="18" customHeight="1" x14ac:dyDescent="0.2">
      <c r="A45" s="40">
        <v>31</v>
      </c>
      <c r="B45" s="1"/>
      <c r="C45" s="10" t="s">
        <v>12</v>
      </c>
      <c r="D45" s="2"/>
      <c r="E45" s="33" t="b">
        <f t="shared" si="1"/>
        <v>0</v>
      </c>
    </row>
    <row r="46" spans="1:5" ht="18" customHeight="1" x14ac:dyDescent="0.2">
      <c r="A46" s="9">
        <v>32</v>
      </c>
      <c r="B46" s="1"/>
      <c r="C46" s="10" t="s">
        <v>12</v>
      </c>
      <c r="D46" s="2"/>
      <c r="E46" s="33" t="b">
        <f t="shared" si="1"/>
        <v>0</v>
      </c>
    </row>
    <row r="47" spans="1:5" ht="18" customHeight="1" x14ac:dyDescent="0.2">
      <c r="A47" s="40">
        <v>33</v>
      </c>
      <c r="B47" s="1"/>
      <c r="C47" s="10" t="s">
        <v>12</v>
      </c>
      <c r="D47" s="2"/>
      <c r="E47" s="33" t="b">
        <f t="shared" si="1"/>
        <v>0</v>
      </c>
    </row>
    <row r="48" spans="1:5" ht="18" customHeight="1" x14ac:dyDescent="0.2">
      <c r="A48" s="9">
        <v>34</v>
      </c>
      <c r="B48" s="1"/>
      <c r="C48" s="10" t="s">
        <v>12</v>
      </c>
      <c r="D48" s="2"/>
      <c r="E48" s="33" t="b">
        <f t="shared" si="1"/>
        <v>0</v>
      </c>
    </row>
    <row r="49" spans="1:5" ht="18" customHeight="1" x14ac:dyDescent="0.2">
      <c r="A49" s="40">
        <v>35</v>
      </c>
      <c r="B49" s="1"/>
      <c r="C49" s="10" t="s">
        <v>12</v>
      </c>
      <c r="D49" s="2"/>
      <c r="E49" s="33" t="b">
        <f t="shared" si="1"/>
        <v>0</v>
      </c>
    </row>
    <row r="50" spans="1:5" ht="18" customHeight="1" x14ac:dyDescent="0.2">
      <c r="A50" s="9">
        <v>36</v>
      </c>
      <c r="B50" s="1"/>
      <c r="C50" s="10" t="s">
        <v>12</v>
      </c>
      <c r="D50" s="2"/>
      <c r="E50" s="33" t="b">
        <f t="shared" si="1"/>
        <v>0</v>
      </c>
    </row>
    <row r="51" spans="1:5" ht="18" customHeight="1" x14ac:dyDescent="0.2">
      <c r="A51" s="40">
        <v>37</v>
      </c>
      <c r="B51" s="1"/>
      <c r="C51" s="10" t="s">
        <v>12</v>
      </c>
      <c r="D51" s="2"/>
      <c r="E51" s="33" t="b">
        <f t="shared" si="1"/>
        <v>0</v>
      </c>
    </row>
    <row r="52" spans="1:5" ht="18" customHeight="1" x14ac:dyDescent="0.2">
      <c r="A52" s="9">
        <v>38</v>
      </c>
      <c r="B52" s="1"/>
      <c r="C52" s="10" t="s">
        <v>12</v>
      </c>
      <c r="D52" s="2"/>
      <c r="E52" s="33" t="b">
        <f t="shared" si="1"/>
        <v>0</v>
      </c>
    </row>
    <row r="53" spans="1:5" ht="18" customHeight="1" x14ac:dyDescent="0.2">
      <c r="A53" s="40">
        <v>39</v>
      </c>
      <c r="B53" s="1"/>
      <c r="C53" s="10" t="s">
        <v>12</v>
      </c>
      <c r="D53" s="2"/>
      <c r="E53" s="33" t="b">
        <f t="shared" si="1"/>
        <v>0</v>
      </c>
    </row>
    <row r="54" spans="1:5" ht="18" customHeight="1" x14ac:dyDescent="0.2">
      <c r="A54" s="9">
        <v>40</v>
      </c>
      <c r="B54" s="1"/>
      <c r="C54" s="10" t="s">
        <v>12</v>
      </c>
      <c r="D54" s="2"/>
      <c r="E54" s="33" t="b">
        <f t="shared" si="1"/>
        <v>0</v>
      </c>
    </row>
    <row r="55" spans="1:5" ht="18" customHeight="1" x14ac:dyDescent="0.2">
      <c r="A55" s="40">
        <v>41</v>
      </c>
      <c r="B55" s="1"/>
      <c r="C55" s="10" t="s">
        <v>12</v>
      </c>
      <c r="D55" s="2"/>
      <c r="E55" s="33" t="b">
        <f t="shared" si="1"/>
        <v>0</v>
      </c>
    </row>
    <row r="56" spans="1:5" ht="18" customHeight="1" x14ac:dyDescent="0.2">
      <c r="A56" s="9">
        <v>42</v>
      </c>
      <c r="B56" s="1"/>
      <c r="C56" s="10" t="s">
        <v>12</v>
      </c>
      <c r="D56" s="2"/>
      <c r="E56" s="33" t="b">
        <f t="shared" si="1"/>
        <v>0</v>
      </c>
    </row>
    <row r="57" spans="1:5" ht="18" customHeight="1" x14ac:dyDescent="0.2">
      <c r="A57" s="40">
        <v>43</v>
      </c>
      <c r="B57" s="1"/>
      <c r="C57" s="10" t="s">
        <v>12</v>
      </c>
      <c r="D57" s="2"/>
      <c r="E57" s="33" t="b">
        <f t="shared" si="1"/>
        <v>0</v>
      </c>
    </row>
    <row r="58" spans="1:5" ht="18" customHeight="1" x14ac:dyDescent="0.2">
      <c r="A58" s="9">
        <v>44</v>
      </c>
      <c r="B58" s="1"/>
      <c r="C58" s="10" t="s">
        <v>12</v>
      </c>
      <c r="D58" s="2"/>
      <c r="E58" s="33" t="b">
        <f t="shared" si="1"/>
        <v>0</v>
      </c>
    </row>
    <row r="59" spans="1:5" ht="18" customHeight="1" x14ac:dyDescent="0.2">
      <c r="A59" s="40">
        <v>45</v>
      </c>
      <c r="B59" s="1"/>
      <c r="C59" s="10" t="s">
        <v>17</v>
      </c>
      <c r="D59" s="2"/>
      <c r="E59" s="33" t="b">
        <f>IF(C59="RS",IF(D59=1,1000))</f>
        <v>0</v>
      </c>
    </row>
    <row r="60" spans="1:5" ht="18" customHeight="1" x14ac:dyDescent="0.2">
      <c r="A60" s="9">
        <v>46</v>
      </c>
      <c r="B60" s="1"/>
      <c r="C60" s="10" t="s">
        <v>17</v>
      </c>
      <c r="D60" s="2"/>
      <c r="E60" s="33" t="b">
        <f>IF(C60="RS",IF(D60=1,1000))</f>
        <v>0</v>
      </c>
    </row>
    <row r="61" spans="1:5" ht="18" customHeight="1" x14ac:dyDescent="0.2">
      <c r="A61" s="40">
        <v>47</v>
      </c>
      <c r="B61" s="1"/>
      <c r="C61" s="10" t="s">
        <v>18</v>
      </c>
      <c r="D61" s="2"/>
      <c r="E61" s="33" t="b">
        <f>IF(C61="RP",IF(D61=1,200))</f>
        <v>0</v>
      </c>
    </row>
    <row r="62" spans="1:5" ht="18" customHeight="1" x14ac:dyDescent="0.2">
      <c r="A62" s="9">
        <v>48</v>
      </c>
      <c r="B62" s="1"/>
      <c r="C62" s="10" t="s">
        <v>18</v>
      </c>
      <c r="D62" s="2"/>
      <c r="E62" s="33" t="b">
        <f>IF(C62="RP",IF(D62=1,200))</f>
        <v>0</v>
      </c>
    </row>
    <row r="63" spans="1:5" ht="24.6" customHeight="1" x14ac:dyDescent="0.2">
      <c r="A63" s="213" t="s">
        <v>20</v>
      </c>
      <c r="B63" s="214"/>
      <c r="C63" s="214"/>
      <c r="D63" s="215"/>
      <c r="E63" s="34">
        <f>SUM(E15:E62)</f>
        <v>305</v>
      </c>
    </row>
    <row r="64" spans="1:5" ht="20.45" customHeight="1" x14ac:dyDescent="0.2">
      <c r="A64" s="5"/>
      <c r="B64" s="5"/>
      <c r="C64" s="5"/>
      <c r="D64" s="5"/>
      <c r="E64" s="5"/>
    </row>
    <row r="65" spans="1:5" ht="25.15" customHeight="1" x14ac:dyDescent="0.35">
      <c r="A65" s="216" t="s">
        <v>21</v>
      </c>
      <c r="B65" s="217"/>
      <c r="C65" s="217"/>
      <c r="D65" s="217"/>
      <c r="E65" s="217"/>
    </row>
    <row r="66" spans="1:5" ht="53.45" customHeight="1" x14ac:dyDescent="0.2">
      <c r="A66" s="6" t="s">
        <v>0</v>
      </c>
      <c r="B66" s="7" t="s">
        <v>69</v>
      </c>
      <c r="C66" s="8" t="s">
        <v>55</v>
      </c>
      <c r="D66" s="8" t="s">
        <v>3</v>
      </c>
      <c r="E66" s="8" t="s">
        <v>2</v>
      </c>
    </row>
    <row r="67" spans="1:5" ht="19.899999999999999" customHeight="1" x14ac:dyDescent="0.2">
      <c r="A67" s="9">
        <v>1</v>
      </c>
      <c r="B67" s="1" t="s">
        <v>25</v>
      </c>
      <c r="C67" s="39"/>
      <c r="D67" s="11" t="s">
        <v>24</v>
      </c>
      <c r="E67" s="35" t="b">
        <f>IF(D67="M",IF(C67=1,3000))</f>
        <v>0</v>
      </c>
    </row>
    <row r="68" spans="1:5" ht="19.899999999999999" customHeight="1" x14ac:dyDescent="0.2">
      <c r="A68" s="9">
        <v>2</v>
      </c>
      <c r="B68" s="1" t="s">
        <v>26</v>
      </c>
      <c r="C68" s="39"/>
      <c r="D68" s="11" t="s">
        <v>24</v>
      </c>
      <c r="E68" s="35" t="b">
        <f>IF(D68="M",IF(C68=1,2500))</f>
        <v>0</v>
      </c>
    </row>
    <row r="69" spans="1:5" ht="19.899999999999999" customHeight="1" x14ac:dyDescent="0.2">
      <c r="A69" s="9">
        <v>3</v>
      </c>
      <c r="B69" s="1" t="s">
        <v>101</v>
      </c>
      <c r="C69" s="3"/>
      <c r="D69" s="11">
        <v>1500</v>
      </c>
      <c r="E69" s="35">
        <f>PRODUCT(C69*D69)</f>
        <v>0</v>
      </c>
    </row>
    <row r="70" spans="1:5" ht="19.899999999999999" customHeight="1" x14ac:dyDescent="0.2">
      <c r="A70" s="9">
        <v>4</v>
      </c>
      <c r="B70" s="1" t="s">
        <v>100</v>
      </c>
      <c r="C70" s="3"/>
      <c r="D70" s="11">
        <v>1000</v>
      </c>
      <c r="E70" s="35">
        <f>PRODUCT(C70*D70)</f>
        <v>0</v>
      </c>
    </row>
    <row r="71" spans="1:5" ht="19.899999999999999" customHeight="1" x14ac:dyDescent="0.2">
      <c r="A71" s="9">
        <v>5</v>
      </c>
      <c r="B71" s="1" t="s">
        <v>735</v>
      </c>
      <c r="C71" s="3">
        <v>1</v>
      </c>
      <c r="D71" s="11">
        <v>500</v>
      </c>
      <c r="E71" s="35">
        <f>PRODUCT(C71*D71)</f>
        <v>500</v>
      </c>
    </row>
    <row r="72" spans="1:5" ht="19.899999999999999" customHeight="1" x14ac:dyDescent="0.2">
      <c r="A72" s="9">
        <v>6</v>
      </c>
      <c r="B72" s="1" t="s">
        <v>27</v>
      </c>
      <c r="C72" s="3"/>
      <c r="D72" s="11">
        <v>300</v>
      </c>
      <c r="E72" s="35">
        <f>PRODUCT(C72*D72)</f>
        <v>0</v>
      </c>
    </row>
    <row r="73" spans="1:5" ht="33.6" customHeight="1" x14ac:dyDescent="0.2">
      <c r="A73" s="9">
        <v>7</v>
      </c>
      <c r="B73" s="1" t="s">
        <v>28</v>
      </c>
      <c r="C73" s="3"/>
      <c r="D73" s="11">
        <v>200</v>
      </c>
      <c r="E73" s="35">
        <f>PRODUCT(C73*D73)</f>
        <v>0</v>
      </c>
    </row>
    <row r="74" spans="1:5" ht="25.15" customHeight="1" x14ac:dyDescent="0.2">
      <c r="A74" s="213" t="s">
        <v>22</v>
      </c>
      <c r="B74" s="214"/>
      <c r="C74" s="214"/>
      <c r="D74" s="215"/>
      <c r="E74" s="36">
        <f>SUM(E67:E73)</f>
        <v>500</v>
      </c>
    </row>
    <row r="75" spans="1:5" ht="18.600000000000001" customHeight="1" x14ac:dyDescent="0.2">
      <c r="A75" s="12"/>
      <c r="B75" s="13"/>
      <c r="C75" s="13"/>
      <c r="D75" s="13"/>
      <c r="E75" s="14"/>
    </row>
    <row r="76" spans="1:5" ht="57" customHeight="1" x14ac:dyDescent="0.2">
      <c r="A76" s="208" t="s">
        <v>70</v>
      </c>
      <c r="B76" s="209"/>
      <c r="C76" s="209"/>
      <c r="D76" s="209"/>
      <c r="E76" s="209"/>
    </row>
    <row r="77" spans="1:5" ht="17.45" customHeight="1" x14ac:dyDescent="0.2"/>
    <row r="78" spans="1:5" ht="27" customHeight="1" x14ac:dyDescent="0.2">
      <c r="A78" s="223" t="s">
        <v>6</v>
      </c>
      <c r="B78" s="224"/>
      <c r="C78" s="224"/>
      <c r="D78" s="224"/>
      <c r="E78" s="225"/>
    </row>
    <row r="79" spans="1:5" ht="51" customHeight="1" x14ac:dyDescent="0.2">
      <c r="A79" s="15" t="s">
        <v>0</v>
      </c>
      <c r="B79" s="24" t="s">
        <v>71</v>
      </c>
      <c r="C79" s="17" t="s">
        <v>14</v>
      </c>
      <c r="D79" s="18" t="s">
        <v>1</v>
      </c>
      <c r="E79" s="18" t="s">
        <v>2</v>
      </c>
    </row>
    <row r="80" spans="1:5" ht="19.899999999999999" customHeight="1" x14ac:dyDescent="0.2">
      <c r="A80" s="15">
        <v>1</v>
      </c>
      <c r="B80" s="16" t="s">
        <v>82</v>
      </c>
      <c r="C80" s="4"/>
      <c r="D80" s="19">
        <v>20</v>
      </c>
      <c r="E80" s="37">
        <f t="shared" ref="E80:E86" si="2">PRODUCT(C80*D80)</f>
        <v>0</v>
      </c>
    </row>
    <row r="81" spans="1:9" ht="19.899999999999999" customHeight="1" x14ac:dyDescent="0.2">
      <c r="A81" s="15">
        <v>2</v>
      </c>
      <c r="B81" s="16" t="s">
        <v>83</v>
      </c>
      <c r="C81" s="4"/>
      <c r="D81" s="19">
        <v>20</v>
      </c>
      <c r="E81" s="37">
        <f t="shared" si="2"/>
        <v>0</v>
      </c>
    </row>
    <row r="82" spans="1:9" ht="19.899999999999999" customHeight="1" x14ac:dyDescent="0.2">
      <c r="A82" s="15">
        <v>3</v>
      </c>
      <c r="B82" s="16" t="s">
        <v>84</v>
      </c>
      <c r="C82" s="4"/>
      <c r="D82" s="19">
        <v>20</v>
      </c>
      <c r="E82" s="37">
        <f t="shared" si="2"/>
        <v>0</v>
      </c>
    </row>
    <row r="83" spans="1:9" ht="19.899999999999999" customHeight="1" x14ac:dyDescent="0.2">
      <c r="A83" s="15">
        <v>4</v>
      </c>
      <c r="B83" s="16" t="s">
        <v>85</v>
      </c>
      <c r="C83" s="4"/>
      <c r="D83" s="19">
        <v>20</v>
      </c>
      <c r="E83" s="37">
        <f t="shared" si="2"/>
        <v>0</v>
      </c>
    </row>
    <row r="84" spans="1:9" ht="19.899999999999999" customHeight="1" x14ac:dyDescent="0.2">
      <c r="A84" s="15">
        <v>5</v>
      </c>
      <c r="B84" s="42" t="s">
        <v>86</v>
      </c>
      <c r="C84" s="4"/>
      <c r="D84" s="19">
        <v>20</v>
      </c>
      <c r="E84" s="37">
        <f t="shared" si="2"/>
        <v>0</v>
      </c>
    </row>
    <row r="85" spans="1:9" ht="19.899999999999999" customHeight="1" x14ac:dyDescent="0.2">
      <c r="A85" s="15">
        <v>6</v>
      </c>
      <c r="B85" s="16" t="s">
        <v>4</v>
      </c>
      <c r="C85" s="4"/>
      <c r="D85" s="19">
        <v>100</v>
      </c>
      <c r="E85" s="37">
        <f t="shared" si="2"/>
        <v>0</v>
      </c>
    </row>
    <row r="86" spans="1:9" ht="22.15" customHeight="1" x14ac:dyDescent="0.2">
      <c r="A86" s="15">
        <v>7</v>
      </c>
      <c r="B86" s="16" t="s">
        <v>61</v>
      </c>
      <c r="C86" s="4"/>
      <c r="D86" s="19">
        <v>50</v>
      </c>
      <c r="E86" s="37">
        <f t="shared" si="2"/>
        <v>0</v>
      </c>
    </row>
    <row r="87" spans="1:9" ht="23.45" customHeight="1" x14ac:dyDescent="0.2">
      <c r="A87" s="228" t="s">
        <v>16</v>
      </c>
      <c r="B87" s="233"/>
      <c r="C87" s="233"/>
      <c r="D87" s="234"/>
      <c r="E87" s="34">
        <f>SUM(E80:E86)</f>
        <v>0</v>
      </c>
    </row>
    <row r="88" spans="1:9" ht="19.149999999999999" customHeight="1" x14ac:dyDescent="0.2">
      <c r="A88" s="20"/>
      <c r="B88" s="21"/>
      <c r="C88" s="22"/>
      <c r="D88" s="22"/>
      <c r="E88" s="23"/>
    </row>
    <row r="89" spans="1:9" ht="27" customHeight="1" x14ac:dyDescent="0.35">
      <c r="A89" s="223" t="s">
        <v>72</v>
      </c>
      <c r="B89" s="231"/>
      <c r="C89" s="231"/>
      <c r="D89" s="231"/>
      <c r="E89" s="232"/>
    </row>
    <row r="90" spans="1:9" ht="40.15" customHeight="1" x14ac:dyDescent="0.2">
      <c r="A90" s="15" t="s">
        <v>0</v>
      </c>
      <c r="B90" s="24" t="s">
        <v>73</v>
      </c>
      <c r="C90" s="17" t="s">
        <v>13</v>
      </c>
      <c r="D90" s="17" t="s">
        <v>19</v>
      </c>
      <c r="E90" s="17" t="s">
        <v>2</v>
      </c>
    </row>
    <row r="91" spans="1:9" ht="18" customHeight="1" x14ac:dyDescent="0.2">
      <c r="A91" s="25">
        <v>1</v>
      </c>
      <c r="B91" s="1"/>
      <c r="C91" s="26" t="s">
        <v>10</v>
      </c>
      <c r="D91" s="2"/>
      <c r="E91" s="33" t="b">
        <f>IF(C91="PS",IF(D91=1,800,IF(D91=2,630,IF(D91=3,530,IF(D91=4,450,IF(D91=5,360,IF(D91=6,270)))))))</f>
        <v>0</v>
      </c>
      <c r="H91" s="88"/>
      <c r="I91" s="27"/>
    </row>
    <row r="92" spans="1:9" ht="18" customHeight="1" x14ac:dyDescent="0.2">
      <c r="A92" s="25">
        <v>2</v>
      </c>
      <c r="B92" s="1"/>
      <c r="C92" s="26" t="s">
        <v>10</v>
      </c>
      <c r="D92" s="2"/>
      <c r="E92" s="33" t="b">
        <f>IF(C92="PS",IF(D92=1,800,IF(D92=2,630,IF(D92=3,530,IF(D92=4,450,IF(D92=5,360,IF(D92=6,270)))))))</f>
        <v>0</v>
      </c>
      <c r="H92" s="88"/>
      <c r="I92" s="27"/>
    </row>
    <row r="93" spans="1:9" ht="18" customHeight="1" x14ac:dyDescent="0.2">
      <c r="A93" s="25">
        <v>3</v>
      </c>
      <c r="B93" s="1" t="s">
        <v>429</v>
      </c>
      <c r="C93" s="26" t="s">
        <v>11</v>
      </c>
      <c r="D93" s="2">
        <v>2</v>
      </c>
      <c r="E93" s="33">
        <f t="shared" ref="E93:E112" si="3">IF(C93="MP",IF(D93=1,200,IF(D93=2,160,IF(D93=3,130,IF(D93=4,110,IF(D93=5,90,IF(D93=6,70)))))))</f>
        <v>160</v>
      </c>
      <c r="H93" s="88"/>
      <c r="I93" s="27"/>
    </row>
    <row r="94" spans="1:9" ht="18" customHeight="1" x14ac:dyDescent="0.2">
      <c r="A94" s="25">
        <v>4</v>
      </c>
      <c r="B94" s="1" t="s">
        <v>428</v>
      </c>
      <c r="C94" s="26" t="s">
        <v>11</v>
      </c>
      <c r="D94" s="2">
        <v>2</v>
      </c>
      <c r="E94" s="33">
        <f t="shared" si="3"/>
        <v>160</v>
      </c>
      <c r="H94" s="88"/>
      <c r="I94" s="27"/>
    </row>
    <row r="95" spans="1:9" ht="18" customHeight="1" x14ac:dyDescent="0.2">
      <c r="A95" s="25">
        <v>5</v>
      </c>
      <c r="B95" s="1"/>
      <c r="C95" s="26" t="s">
        <v>11</v>
      </c>
      <c r="D95" s="2"/>
      <c r="E95" s="33" t="b">
        <f t="shared" si="3"/>
        <v>0</v>
      </c>
      <c r="H95" s="88"/>
      <c r="I95" s="27"/>
    </row>
    <row r="96" spans="1:9" ht="18" customHeight="1" x14ac:dyDescent="0.2">
      <c r="A96" s="25">
        <v>6</v>
      </c>
      <c r="B96" s="1"/>
      <c r="C96" s="26" t="s">
        <v>11</v>
      </c>
      <c r="D96" s="2"/>
      <c r="E96" s="33" t="b">
        <f t="shared" si="3"/>
        <v>0</v>
      </c>
      <c r="H96" s="88"/>
      <c r="I96" s="27"/>
    </row>
    <row r="97" spans="1:9" ht="18" customHeight="1" x14ac:dyDescent="0.2">
      <c r="A97" s="25">
        <v>7</v>
      </c>
      <c r="B97" s="1"/>
      <c r="C97" s="26" t="s">
        <v>11</v>
      </c>
      <c r="D97" s="2"/>
      <c r="E97" s="33" t="b">
        <f t="shared" si="3"/>
        <v>0</v>
      </c>
      <c r="H97" s="88"/>
      <c r="I97" s="27"/>
    </row>
    <row r="98" spans="1:9" ht="18" customHeight="1" x14ac:dyDescent="0.2">
      <c r="A98" s="25">
        <v>8</v>
      </c>
      <c r="B98" s="1"/>
      <c r="C98" s="26" t="s">
        <v>11</v>
      </c>
      <c r="D98" s="2"/>
      <c r="E98" s="33" t="b">
        <f t="shared" si="3"/>
        <v>0</v>
      </c>
      <c r="H98" s="88"/>
      <c r="I98" s="27"/>
    </row>
    <row r="99" spans="1:9" ht="18" customHeight="1" x14ac:dyDescent="0.2">
      <c r="A99" s="25">
        <v>9</v>
      </c>
      <c r="B99" s="1"/>
      <c r="C99" s="26" t="s">
        <v>11</v>
      </c>
      <c r="D99" s="2"/>
      <c r="E99" s="33" t="b">
        <f t="shared" si="3"/>
        <v>0</v>
      </c>
      <c r="H99" s="88"/>
      <c r="I99" s="27"/>
    </row>
    <row r="100" spans="1:9" ht="18" customHeight="1" x14ac:dyDescent="0.2">
      <c r="A100" s="25">
        <v>10</v>
      </c>
      <c r="B100" s="1"/>
      <c r="C100" s="26" t="s">
        <v>11</v>
      </c>
      <c r="D100" s="2"/>
      <c r="E100" s="33" t="b">
        <f t="shared" si="3"/>
        <v>0</v>
      </c>
      <c r="H100" s="88"/>
      <c r="I100" s="27"/>
    </row>
    <row r="101" spans="1:9" ht="18" customHeight="1" x14ac:dyDescent="0.2">
      <c r="A101" s="25">
        <v>11</v>
      </c>
      <c r="B101" s="1"/>
      <c r="C101" s="26" t="s">
        <v>11</v>
      </c>
      <c r="D101" s="2"/>
      <c r="E101" s="33" t="b">
        <f t="shared" si="3"/>
        <v>0</v>
      </c>
      <c r="H101" s="88"/>
      <c r="I101" s="27"/>
    </row>
    <row r="102" spans="1:9" ht="18" customHeight="1" x14ac:dyDescent="0.2">
      <c r="A102" s="25">
        <v>12</v>
      </c>
      <c r="B102" s="1"/>
      <c r="C102" s="26" t="s">
        <v>11</v>
      </c>
      <c r="D102" s="2"/>
      <c r="E102" s="33" t="b">
        <f t="shared" si="3"/>
        <v>0</v>
      </c>
      <c r="H102" s="88"/>
      <c r="I102" s="27"/>
    </row>
    <row r="103" spans="1:9" ht="18" customHeight="1" x14ac:dyDescent="0.2">
      <c r="A103" s="25">
        <v>13</v>
      </c>
      <c r="B103" s="1"/>
      <c r="C103" s="26" t="s">
        <v>11</v>
      </c>
      <c r="D103" s="2"/>
      <c r="E103" s="33" t="b">
        <f t="shared" si="3"/>
        <v>0</v>
      </c>
      <c r="H103" s="88"/>
      <c r="I103" s="27"/>
    </row>
    <row r="104" spans="1:9" ht="18" customHeight="1" x14ac:dyDescent="0.2">
      <c r="A104" s="25">
        <v>14</v>
      </c>
      <c r="B104" s="1"/>
      <c r="C104" s="26" t="s">
        <v>11</v>
      </c>
      <c r="D104" s="2"/>
      <c r="E104" s="33" t="b">
        <f t="shared" si="3"/>
        <v>0</v>
      </c>
      <c r="H104" s="88"/>
      <c r="I104" s="27"/>
    </row>
    <row r="105" spans="1:9" ht="18" customHeight="1" x14ac:dyDescent="0.2">
      <c r="A105" s="25">
        <v>15</v>
      </c>
      <c r="B105" s="1"/>
      <c r="C105" s="26" t="s">
        <v>11</v>
      </c>
      <c r="D105" s="2"/>
      <c r="E105" s="33" t="b">
        <f t="shared" si="3"/>
        <v>0</v>
      </c>
      <c r="H105" s="88"/>
      <c r="I105" s="27"/>
    </row>
    <row r="106" spans="1:9" ht="18" customHeight="1" x14ac:dyDescent="0.2">
      <c r="A106" s="25">
        <v>16</v>
      </c>
      <c r="B106" s="1"/>
      <c r="C106" s="26" t="s">
        <v>11</v>
      </c>
      <c r="D106" s="2"/>
      <c r="E106" s="33" t="b">
        <f t="shared" si="3"/>
        <v>0</v>
      </c>
      <c r="H106" s="88"/>
      <c r="I106" s="27"/>
    </row>
    <row r="107" spans="1:9" ht="18" customHeight="1" x14ac:dyDescent="0.2">
      <c r="A107" s="25">
        <v>17</v>
      </c>
      <c r="B107" s="1"/>
      <c r="C107" s="26" t="s">
        <v>11</v>
      </c>
      <c r="D107" s="2"/>
      <c r="E107" s="33" t="b">
        <f t="shared" si="3"/>
        <v>0</v>
      </c>
      <c r="H107" s="88"/>
      <c r="I107" s="27"/>
    </row>
    <row r="108" spans="1:9" ht="18" customHeight="1" x14ac:dyDescent="0.2">
      <c r="A108" s="25">
        <v>18</v>
      </c>
      <c r="B108" s="1"/>
      <c r="C108" s="26" t="s">
        <v>11</v>
      </c>
      <c r="D108" s="2"/>
      <c r="E108" s="33" t="b">
        <f t="shared" si="3"/>
        <v>0</v>
      </c>
      <c r="H108" s="88"/>
      <c r="I108" s="27"/>
    </row>
    <row r="109" spans="1:9" ht="18" customHeight="1" x14ac:dyDescent="0.2">
      <c r="A109" s="25">
        <v>19</v>
      </c>
      <c r="B109" s="1"/>
      <c r="C109" s="26" t="s">
        <v>11</v>
      </c>
      <c r="D109" s="2"/>
      <c r="E109" s="33" t="b">
        <f t="shared" si="3"/>
        <v>0</v>
      </c>
      <c r="H109" s="88"/>
      <c r="I109" s="27"/>
    </row>
    <row r="110" spans="1:9" ht="18" customHeight="1" x14ac:dyDescent="0.2">
      <c r="A110" s="25">
        <v>20</v>
      </c>
      <c r="B110" s="1"/>
      <c r="C110" s="26" t="s">
        <v>11</v>
      </c>
      <c r="D110" s="2"/>
      <c r="E110" s="33" t="b">
        <f t="shared" si="3"/>
        <v>0</v>
      </c>
      <c r="H110" s="88"/>
      <c r="I110" s="27"/>
    </row>
    <row r="111" spans="1:9" ht="18" customHeight="1" x14ac:dyDescent="0.2">
      <c r="A111" s="25">
        <v>21</v>
      </c>
      <c r="B111" s="1"/>
      <c r="C111" s="26" t="s">
        <v>11</v>
      </c>
      <c r="D111" s="2"/>
      <c r="E111" s="33" t="b">
        <f t="shared" si="3"/>
        <v>0</v>
      </c>
      <c r="H111" s="88"/>
      <c r="I111" s="27"/>
    </row>
    <row r="112" spans="1:9" ht="18" customHeight="1" x14ac:dyDescent="0.2">
      <c r="A112" s="25">
        <v>22</v>
      </c>
      <c r="B112" s="1"/>
      <c r="C112" s="26" t="s">
        <v>11</v>
      </c>
      <c r="D112" s="2"/>
      <c r="E112" s="33" t="b">
        <f t="shared" si="3"/>
        <v>0</v>
      </c>
      <c r="H112" s="88"/>
      <c r="I112" s="27"/>
    </row>
    <row r="113" spans="1:8" ht="18" customHeight="1" x14ac:dyDescent="0.2">
      <c r="A113" s="25">
        <v>23</v>
      </c>
      <c r="B113" s="1"/>
      <c r="C113" s="26" t="s">
        <v>12</v>
      </c>
      <c r="D113" s="2"/>
      <c r="E113" s="33" t="b">
        <f t="shared" ref="E113:E127" si="4">IF(C113="PP",IF(D113=1,200,IF(D113=2,160,IF(D113=3,130,IF(D113=4,110,IF(D113=5,90,IF(D113=6,70)))))))</f>
        <v>0</v>
      </c>
      <c r="H113" s="88"/>
    </row>
    <row r="114" spans="1:8" ht="18" customHeight="1" x14ac:dyDescent="0.2">
      <c r="A114" s="25">
        <v>24</v>
      </c>
      <c r="B114" s="1"/>
      <c r="C114" s="26" t="s">
        <v>12</v>
      </c>
      <c r="D114" s="2"/>
      <c r="E114" s="33" t="b">
        <f t="shared" si="4"/>
        <v>0</v>
      </c>
      <c r="H114" s="88"/>
    </row>
    <row r="115" spans="1:8" ht="18" customHeight="1" x14ac:dyDescent="0.2">
      <c r="A115" s="25">
        <v>25</v>
      </c>
      <c r="B115" s="1"/>
      <c r="C115" s="26" t="s">
        <v>12</v>
      </c>
      <c r="D115" s="2"/>
      <c r="E115" s="33" t="b">
        <f t="shared" si="4"/>
        <v>0</v>
      </c>
      <c r="H115" s="88"/>
    </row>
    <row r="116" spans="1:8" ht="18" customHeight="1" x14ac:dyDescent="0.2">
      <c r="A116" s="25">
        <v>26</v>
      </c>
      <c r="B116" s="1"/>
      <c r="C116" s="26" t="s">
        <v>12</v>
      </c>
      <c r="D116" s="2"/>
      <c r="E116" s="33" t="b">
        <f t="shared" si="4"/>
        <v>0</v>
      </c>
      <c r="H116" s="88"/>
    </row>
    <row r="117" spans="1:8" ht="18" customHeight="1" x14ac:dyDescent="0.2">
      <c r="A117" s="25">
        <v>27</v>
      </c>
      <c r="B117" s="1"/>
      <c r="C117" s="26" t="s">
        <v>12</v>
      </c>
      <c r="D117" s="2"/>
      <c r="E117" s="33" t="b">
        <f t="shared" si="4"/>
        <v>0</v>
      </c>
      <c r="H117" s="88"/>
    </row>
    <row r="118" spans="1:8" ht="18" customHeight="1" x14ac:dyDescent="0.2">
      <c r="A118" s="25">
        <v>28</v>
      </c>
      <c r="B118" s="1"/>
      <c r="C118" s="26" t="s">
        <v>12</v>
      </c>
      <c r="D118" s="2"/>
      <c r="E118" s="33" t="b">
        <f t="shared" si="4"/>
        <v>0</v>
      </c>
      <c r="H118" s="88"/>
    </row>
    <row r="119" spans="1:8" ht="18" customHeight="1" x14ac:dyDescent="0.2">
      <c r="A119" s="25">
        <v>29</v>
      </c>
      <c r="B119" s="1"/>
      <c r="C119" s="26" t="s">
        <v>12</v>
      </c>
      <c r="D119" s="2"/>
      <c r="E119" s="33" t="b">
        <f t="shared" si="4"/>
        <v>0</v>
      </c>
      <c r="H119" s="88"/>
    </row>
    <row r="120" spans="1:8" ht="18" customHeight="1" x14ac:dyDescent="0.2">
      <c r="A120" s="25">
        <v>30</v>
      </c>
      <c r="B120" s="1"/>
      <c r="C120" s="26" t="s">
        <v>12</v>
      </c>
      <c r="D120" s="2"/>
      <c r="E120" s="33" t="b">
        <f t="shared" si="4"/>
        <v>0</v>
      </c>
      <c r="H120" s="88"/>
    </row>
    <row r="121" spans="1:8" ht="18" customHeight="1" x14ac:dyDescent="0.2">
      <c r="A121" s="25">
        <v>31</v>
      </c>
      <c r="B121" s="1"/>
      <c r="C121" s="26" t="s">
        <v>12</v>
      </c>
      <c r="D121" s="2"/>
      <c r="E121" s="33" t="b">
        <f t="shared" si="4"/>
        <v>0</v>
      </c>
      <c r="H121" s="88"/>
    </row>
    <row r="122" spans="1:8" ht="18" customHeight="1" x14ac:dyDescent="0.2">
      <c r="A122" s="25">
        <v>32</v>
      </c>
      <c r="B122" s="1"/>
      <c r="C122" s="26" t="s">
        <v>12</v>
      </c>
      <c r="D122" s="2"/>
      <c r="E122" s="33" t="b">
        <f t="shared" si="4"/>
        <v>0</v>
      </c>
      <c r="H122" s="88"/>
    </row>
    <row r="123" spans="1:8" ht="18" customHeight="1" x14ac:dyDescent="0.2">
      <c r="A123" s="25">
        <v>33</v>
      </c>
      <c r="B123" s="1"/>
      <c r="C123" s="26" t="s">
        <v>12</v>
      </c>
      <c r="D123" s="2"/>
      <c r="E123" s="33" t="b">
        <f t="shared" si="4"/>
        <v>0</v>
      </c>
      <c r="H123" s="88"/>
    </row>
    <row r="124" spans="1:8" ht="18" customHeight="1" x14ac:dyDescent="0.2">
      <c r="A124" s="25">
        <v>34</v>
      </c>
      <c r="B124" s="1"/>
      <c r="C124" s="26" t="s">
        <v>12</v>
      </c>
      <c r="D124" s="2"/>
      <c r="E124" s="33" t="b">
        <f t="shared" si="4"/>
        <v>0</v>
      </c>
      <c r="H124" s="88"/>
    </row>
    <row r="125" spans="1:8" ht="18" customHeight="1" x14ac:dyDescent="0.2">
      <c r="A125" s="25">
        <v>35</v>
      </c>
      <c r="B125" s="1"/>
      <c r="C125" s="26" t="s">
        <v>12</v>
      </c>
      <c r="D125" s="2"/>
      <c r="E125" s="33" t="b">
        <f t="shared" si="4"/>
        <v>0</v>
      </c>
      <c r="H125" s="88"/>
    </row>
    <row r="126" spans="1:8" ht="18" customHeight="1" x14ac:dyDescent="0.2">
      <c r="A126" s="25">
        <v>36</v>
      </c>
      <c r="B126" s="1"/>
      <c r="C126" s="26" t="s">
        <v>12</v>
      </c>
      <c r="D126" s="2"/>
      <c r="E126" s="33" t="b">
        <f t="shared" si="4"/>
        <v>0</v>
      </c>
      <c r="H126" s="88"/>
    </row>
    <row r="127" spans="1:8" ht="18" customHeight="1" x14ac:dyDescent="0.2">
      <c r="A127" s="25">
        <v>37</v>
      </c>
      <c r="B127" s="1"/>
      <c r="C127" s="26" t="s">
        <v>12</v>
      </c>
      <c r="D127" s="2"/>
      <c r="E127" s="33" t="b">
        <f t="shared" si="4"/>
        <v>0</v>
      </c>
      <c r="H127" s="88"/>
    </row>
    <row r="128" spans="1:8" ht="18" customHeight="1" x14ac:dyDescent="0.2">
      <c r="A128" s="25">
        <v>38</v>
      </c>
      <c r="B128" s="1"/>
      <c r="C128" s="26" t="s">
        <v>87</v>
      </c>
      <c r="D128" s="2"/>
      <c r="E128" s="33" t="b">
        <f>IF(C128="FR",IF(D128=1,160,IF(D128=2,130,IF(D128=3,100,IF(D128=4,90,IF(D128=5,70,IF(D128=6,60)))))))</f>
        <v>0</v>
      </c>
      <c r="H128" s="88"/>
    </row>
    <row r="129" spans="1:9" ht="18" customHeight="1" x14ac:dyDescent="0.2">
      <c r="A129" s="25">
        <v>39</v>
      </c>
      <c r="B129" s="1"/>
      <c r="C129" s="26" t="s">
        <v>87</v>
      </c>
      <c r="D129" s="2"/>
      <c r="E129" s="33" t="b">
        <f>IF(C129="FR",IF(D129=1,160,IF(D129=2,130,IF(D129=3,100,IF(D129=4,90,IF(D129=5,70,IF(D129=6,60)))))))</f>
        <v>0</v>
      </c>
      <c r="H129" s="88"/>
    </row>
    <row r="130" spans="1:9" ht="18" customHeight="1" x14ac:dyDescent="0.2">
      <c r="A130" s="25">
        <v>40</v>
      </c>
      <c r="B130" s="1"/>
      <c r="C130" s="26" t="s">
        <v>87</v>
      </c>
      <c r="D130" s="2"/>
      <c r="E130" s="33" t="b">
        <f>IF(C130="FR",IF(D130=1,160,IF(D130=2,130,IF(D130=3,100,IF(D130=4,90,IF(D130=5,70,IF(D130=6,60)))))))</f>
        <v>0</v>
      </c>
      <c r="H130" s="88"/>
    </row>
    <row r="131" spans="1:9" ht="18" customHeight="1" x14ac:dyDescent="0.2">
      <c r="A131" s="25">
        <v>41</v>
      </c>
      <c r="B131" s="1"/>
      <c r="C131" s="26" t="s">
        <v>87</v>
      </c>
      <c r="D131" s="2"/>
      <c r="E131" s="33" t="b">
        <f>IF(C131="FR",IF(D131=1,160,IF(D131=2,130,IF(D131=3,100,IF(D131=4,90,IF(D131=5,70,IF(D131=6,60)))))))</f>
        <v>0</v>
      </c>
      <c r="H131" s="88"/>
    </row>
    <row r="132" spans="1:9" ht="18" customHeight="1" x14ac:dyDescent="0.2">
      <c r="A132" s="25">
        <v>42</v>
      </c>
      <c r="B132" s="1"/>
      <c r="C132" s="26" t="s">
        <v>17</v>
      </c>
      <c r="D132" s="2"/>
      <c r="E132" s="33" t="b">
        <f>IF(C132="RS",IF(D132=1,500))</f>
        <v>0</v>
      </c>
      <c r="H132" s="88"/>
    </row>
    <row r="133" spans="1:9" ht="18" customHeight="1" x14ac:dyDescent="0.2">
      <c r="A133" s="25">
        <v>43</v>
      </c>
      <c r="B133" s="1"/>
      <c r="C133" s="26" t="s">
        <v>18</v>
      </c>
      <c r="D133" s="2"/>
      <c r="E133" s="33" t="b">
        <f>IF(C133="RP",IF(D133=1,100))</f>
        <v>0</v>
      </c>
      <c r="H133" s="88"/>
    </row>
    <row r="134" spans="1:9" ht="18" customHeight="1" x14ac:dyDescent="0.2">
      <c r="A134" s="25">
        <v>44</v>
      </c>
      <c r="B134" s="1"/>
      <c r="C134" s="26" t="s">
        <v>59</v>
      </c>
      <c r="D134" s="2"/>
      <c r="E134" s="33" t="b">
        <f>IF(C134="FAI",IF(D134=1,200,IF(D134=2,160,IF(D134=3,130))))</f>
        <v>0</v>
      </c>
      <c r="H134" s="88"/>
    </row>
    <row r="135" spans="1:9" ht="18" customHeight="1" x14ac:dyDescent="0.2">
      <c r="A135" s="25">
        <v>45</v>
      </c>
      <c r="B135" s="1"/>
      <c r="C135" s="26" t="s">
        <v>59</v>
      </c>
      <c r="D135" s="2"/>
      <c r="E135" s="33" t="b">
        <f>IF(C135="FAI",IF(D135=1,200,IF(D135=2,160,IF(D135=3,130))))</f>
        <v>0</v>
      </c>
      <c r="H135" s="88"/>
    </row>
    <row r="136" spans="1:9" ht="18" customHeight="1" x14ac:dyDescent="0.2">
      <c r="A136" s="25">
        <v>46</v>
      </c>
      <c r="B136" s="1"/>
      <c r="C136" s="26" t="s">
        <v>59</v>
      </c>
      <c r="D136" s="2"/>
      <c r="E136" s="33" t="b">
        <f>IF(C136="FAI",IF(D136=1,200,IF(D136=2,160,IF(D136=3,130))))</f>
        <v>0</v>
      </c>
      <c r="H136" s="88"/>
    </row>
    <row r="137" spans="1:9" ht="18" customHeight="1" x14ac:dyDescent="0.2">
      <c r="A137" s="25">
        <v>47</v>
      </c>
      <c r="B137" s="1"/>
      <c r="C137" s="26" t="s">
        <v>60</v>
      </c>
      <c r="D137" s="2"/>
      <c r="E137" s="33" t="b">
        <f>IF(C137="PL",IF(D137=1,110,IF(D137=2,90,IF(D137=3,70))))</f>
        <v>0</v>
      </c>
      <c r="H137" s="88"/>
    </row>
    <row r="138" spans="1:9" ht="18" customHeight="1" x14ac:dyDescent="0.2">
      <c r="A138" s="25">
        <v>48</v>
      </c>
      <c r="B138" s="1"/>
      <c r="C138" s="26" t="s">
        <v>60</v>
      </c>
      <c r="D138" s="2"/>
      <c r="E138" s="33" t="b">
        <f>IF(C138="PL",IF(D138=1,110,IF(D138=2,90,IF(D138=3,70))))</f>
        <v>0</v>
      </c>
      <c r="H138" s="88"/>
    </row>
    <row r="139" spans="1:9" ht="18" customHeight="1" x14ac:dyDescent="0.2">
      <c r="A139" s="25">
        <v>49</v>
      </c>
      <c r="B139" s="1"/>
      <c r="C139" s="26" t="s">
        <v>60</v>
      </c>
      <c r="D139" s="2"/>
      <c r="E139" s="33" t="b">
        <f>IF(C139="PL",IF(D139=1,110,IF(D139=2,90,IF(D139=3,70))))</f>
        <v>0</v>
      </c>
      <c r="H139" s="88"/>
    </row>
    <row r="140" spans="1:9" ht="18" customHeight="1" x14ac:dyDescent="0.2">
      <c r="A140" s="25">
        <v>50</v>
      </c>
      <c r="B140" s="1"/>
      <c r="C140" s="26" t="s">
        <v>60</v>
      </c>
      <c r="D140" s="2"/>
      <c r="E140" s="33" t="b">
        <f>IF(C140="PL",IF(D140=1,110,IF(D140=2,90,IF(D140=3,70))))</f>
        <v>0</v>
      </c>
      <c r="H140" s="88"/>
    </row>
    <row r="141" spans="1:9" ht="24.6" customHeight="1" x14ac:dyDescent="0.2">
      <c r="A141" s="228" t="s">
        <v>15</v>
      </c>
      <c r="B141" s="229"/>
      <c r="C141" s="229"/>
      <c r="D141" s="230"/>
      <c r="E141" s="34">
        <f>SUM(E91:E140)</f>
        <v>320</v>
      </c>
      <c r="H141" s="88"/>
    </row>
    <row r="142" spans="1:9" ht="17.45" customHeight="1" x14ac:dyDescent="0.2">
      <c r="A142" s="20"/>
      <c r="B142" s="21"/>
      <c r="C142" s="22"/>
      <c r="D142" s="22"/>
      <c r="E142" s="28"/>
      <c r="H142" s="88"/>
      <c r="I142" s="27"/>
    </row>
    <row r="143" spans="1:9" ht="27.6" customHeight="1" x14ac:dyDescent="0.35">
      <c r="A143" s="226" t="s">
        <v>7</v>
      </c>
      <c r="B143" s="227"/>
      <c r="C143" s="227"/>
      <c r="D143" s="227"/>
      <c r="E143" s="227"/>
      <c r="H143" s="88"/>
      <c r="I143" s="27"/>
    </row>
    <row r="144" spans="1:9" ht="54" customHeight="1" x14ac:dyDescent="0.2">
      <c r="A144" s="15" t="s">
        <v>0</v>
      </c>
      <c r="B144" s="24" t="s">
        <v>74</v>
      </c>
      <c r="C144" s="17" t="s">
        <v>56</v>
      </c>
      <c r="D144" s="17" t="s">
        <v>3</v>
      </c>
      <c r="E144" s="17" t="s">
        <v>2</v>
      </c>
      <c r="H144" s="88"/>
      <c r="I144" s="27"/>
    </row>
    <row r="145" spans="1:5" ht="30.6" customHeight="1" x14ac:dyDescent="0.2">
      <c r="A145" s="25">
        <v>1</v>
      </c>
      <c r="B145" s="29" t="s">
        <v>88</v>
      </c>
      <c r="C145" s="39"/>
      <c r="D145" s="30" t="s">
        <v>11</v>
      </c>
      <c r="E145" s="35" t="b">
        <f>IF(D145="MP",IF(C145=1,1500))</f>
        <v>0</v>
      </c>
    </row>
    <row r="146" spans="1:5" ht="19.899999999999999" customHeight="1" x14ac:dyDescent="0.2">
      <c r="A146" s="25">
        <v>2</v>
      </c>
      <c r="B146" s="29" t="s">
        <v>8</v>
      </c>
      <c r="C146" s="39"/>
      <c r="D146" s="30" t="s">
        <v>11</v>
      </c>
      <c r="E146" s="35" t="b">
        <f>IF(D146="MP",IF(C146=1,800))</f>
        <v>0</v>
      </c>
    </row>
    <row r="147" spans="1:5" ht="19.899999999999999" customHeight="1" x14ac:dyDescent="0.2">
      <c r="A147" s="25">
        <v>3</v>
      </c>
      <c r="B147" s="29" t="s">
        <v>9</v>
      </c>
      <c r="C147" s="39"/>
      <c r="D147" s="30" t="s">
        <v>11</v>
      </c>
      <c r="E147" s="35" t="b">
        <f>IF(D147="MP",IF(C147=1,800))</f>
        <v>0</v>
      </c>
    </row>
    <row r="148" spans="1:5" ht="19.899999999999999" customHeight="1" x14ac:dyDescent="0.2">
      <c r="A148" s="25">
        <v>4</v>
      </c>
      <c r="B148" s="29" t="s">
        <v>89</v>
      </c>
      <c r="C148" s="39"/>
      <c r="D148" s="30" t="s">
        <v>11</v>
      </c>
      <c r="E148" s="35" t="b">
        <f>IF(D148="MP",IF(C148=1,800))</f>
        <v>0</v>
      </c>
    </row>
    <row r="149" spans="1:5" ht="19.899999999999999" customHeight="1" x14ac:dyDescent="0.2">
      <c r="A149" s="25">
        <v>5</v>
      </c>
      <c r="B149" s="29" t="s">
        <v>90</v>
      </c>
      <c r="C149" s="39"/>
      <c r="D149" s="30" t="s">
        <v>11</v>
      </c>
      <c r="E149" s="35" t="b">
        <f>IF(D149="MP",IF(C149=1,800))</f>
        <v>0</v>
      </c>
    </row>
    <row r="150" spans="1:5" ht="19.899999999999999" customHeight="1" x14ac:dyDescent="0.2">
      <c r="A150" s="25">
        <v>6</v>
      </c>
      <c r="B150" s="1" t="s">
        <v>63</v>
      </c>
      <c r="C150" s="3"/>
      <c r="D150" s="30">
        <v>500</v>
      </c>
      <c r="E150" s="35">
        <f>PRODUCT(C150*D150)</f>
        <v>0</v>
      </c>
    </row>
    <row r="151" spans="1:5" ht="19.899999999999999" customHeight="1" x14ac:dyDescent="0.2">
      <c r="A151" s="25">
        <v>7</v>
      </c>
      <c r="B151" s="1" t="s">
        <v>64</v>
      </c>
      <c r="C151" s="3"/>
      <c r="D151" s="30">
        <v>200</v>
      </c>
      <c r="E151" s="35">
        <f>PRODUCT(C151*D151)</f>
        <v>0</v>
      </c>
    </row>
    <row r="152" spans="1:5" ht="30.6" customHeight="1" x14ac:dyDescent="0.2">
      <c r="A152" s="25">
        <v>8</v>
      </c>
      <c r="B152" s="1" t="s">
        <v>107</v>
      </c>
      <c r="C152" s="3"/>
      <c r="D152" s="30">
        <v>200</v>
      </c>
      <c r="E152" s="35">
        <f>PRODUCT(C152*D152)</f>
        <v>0</v>
      </c>
    </row>
    <row r="153" spans="1:5" ht="19.899999999999999" customHeight="1" x14ac:dyDescent="0.2">
      <c r="A153" s="25">
        <v>9</v>
      </c>
      <c r="B153" s="1" t="s">
        <v>5</v>
      </c>
      <c r="C153" s="3"/>
      <c r="D153" s="30">
        <v>200</v>
      </c>
      <c r="E153" s="35">
        <f>PRODUCT(C153*D153)</f>
        <v>0</v>
      </c>
    </row>
    <row r="154" spans="1:5" ht="19.899999999999999" customHeight="1" x14ac:dyDescent="0.2">
      <c r="A154" s="25">
        <v>10</v>
      </c>
      <c r="B154" s="1" t="s">
        <v>41</v>
      </c>
      <c r="C154" s="3"/>
      <c r="D154" s="30">
        <v>200</v>
      </c>
      <c r="E154" s="35">
        <f>PRODUCT(C154*D154)</f>
        <v>0</v>
      </c>
    </row>
    <row r="155" spans="1:5" ht="26.45" customHeight="1" x14ac:dyDescent="0.2">
      <c r="A155" s="228" t="s">
        <v>33</v>
      </c>
      <c r="B155" s="229"/>
      <c r="C155" s="229"/>
      <c r="D155" s="230"/>
      <c r="E155" s="36">
        <f>SUM(E145:E154)</f>
        <v>0</v>
      </c>
    </row>
    <row r="156" spans="1:5" ht="14.45" customHeight="1" x14ac:dyDescent="0.2"/>
    <row r="157" spans="1:5" ht="25.9" customHeight="1" x14ac:dyDescent="0.35">
      <c r="A157" s="223" t="s">
        <v>29</v>
      </c>
      <c r="B157" s="231"/>
      <c r="C157" s="231"/>
      <c r="D157" s="231"/>
      <c r="E157" s="232"/>
    </row>
    <row r="158" spans="1:5" ht="36" customHeight="1" x14ac:dyDescent="0.2">
      <c r="A158" s="15" t="s">
        <v>0</v>
      </c>
      <c r="B158" s="31" t="s">
        <v>30</v>
      </c>
      <c r="C158" s="18" t="s">
        <v>31</v>
      </c>
      <c r="D158" s="17" t="s">
        <v>91</v>
      </c>
      <c r="E158" s="17" t="s">
        <v>2</v>
      </c>
    </row>
    <row r="159" spans="1:5" ht="34.15" customHeight="1" x14ac:dyDescent="0.2">
      <c r="A159" s="25">
        <v>1</v>
      </c>
      <c r="B159" s="29" t="s">
        <v>92</v>
      </c>
      <c r="C159" s="2">
        <v>4</v>
      </c>
      <c r="D159" s="26">
        <v>20</v>
      </c>
      <c r="E159" s="35">
        <f>PRODUCT(C159*D159)</f>
        <v>80</v>
      </c>
    </row>
    <row r="160" spans="1:5" ht="23.45" customHeight="1" x14ac:dyDescent="0.2">
      <c r="A160" s="228" t="s">
        <v>34</v>
      </c>
      <c r="B160" s="229"/>
      <c r="C160" s="229"/>
      <c r="D160" s="230"/>
      <c r="E160" s="36">
        <f>SUM(E159:E159)</f>
        <v>80</v>
      </c>
    </row>
    <row r="161" spans="1:7" ht="23.45" customHeight="1" x14ac:dyDescent="0.2">
      <c r="A161" s="89">
        <v>2</v>
      </c>
      <c r="B161" s="218" t="s">
        <v>93</v>
      </c>
      <c r="C161" s="218"/>
      <c r="D161" s="218"/>
      <c r="E161" s="219"/>
    </row>
    <row r="162" spans="1:7" ht="27.6" customHeight="1" x14ac:dyDescent="0.2">
      <c r="A162" s="90">
        <v>3</v>
      </c>
      <c r="B162" s="218" t="s">
        <v>94</v>
      </c>
      <c r="C162" s="218"/>
      <c r="D162" s="218"/>
      <c r="E162" s="219"/>
      <c r="G162" s="32" t="s">
        <v>32</v>
      </c>
    </row>
    <row r="163" spans="1:7" ht="19.149999999999999" customHeight="1" x14ac:dyDescent="0.2"/>
    <row r="164" spans="1:7" ht="33.6" customHeight="1" x14ac:dyDescent="0.2">
      <c r="A164" s="220" t="s">
        <v>58</v>
      </c>
      <c r="B164" s="221"/>
      <c r="C164" s="221"/>
      <c r="D164" s="222"/>
      <c r="E164" s="161">
        <f>SUM(E63+E74+E87+E141+E155+E160)</f>
        <v>1205</v>
      </c>
    </row>
    <row r="165" spans="1:7" ht="20.100000000000001" customHeight="1" x14ac:dyDescent="0.2"/>
    <row r="166" spans="1:7" ht="15" x14ac:dyDescent="0.2">
      <c r="C166" s="41" t="s">
        <v>57</v>
      </c>
      <c r="D166" s="32"/>
    </row>
  </sheetData>
  <sheetProtection algorithmName="SHA-512" hashValue="Nr/jtO177tKnnFSGIf4ZnOpdQMgxCbUGk/Ep1cMpAbva7DQcH3sOJFIIAW3GULnIcugQ05k8C6UvqReahYUG1Q==" saltValue="AAt+YIHRMxfIMJSj5jTSDw==" spinCount="100000" sheet="1"/>
  <mergeCells count="19">
    <mergeCell ref="A8:E9"/>
    <mergeCell ref="C1:E6"/>
    <mergeCell ref="A11:E11"/>
    <mergeCell ref="A76:E76"/>
    <mergeCell ref="A13:E13"/>
    <mergeCell ref="A63:D63"/>
    <mergeCell ref="A65:E65"/>
    <mergeCell ref="A74:D74"/>
    <mergeCell ref="A164:D164"/>
    <mergeCell ref="A78:E78"/>
    <mergeCell ref="A143:E143"/>
    <mergeCell ref="A155:D155"/>
    <mergeCell ref="A89:E89"/>
    <mergeCell ref="A87:D87"/>
    <mergeCell ref="A141:D141"/>
    <mergeCell ref="A157:E157"/>
    <mergeCell ref="A160:D160"/>
    <mergeCell ref="B162:E162"/>
    <mergeCell ref="B161:E161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666B7-3CAF-4B54-9E14-030A16AD7E4F}">
  <dimension ref="A1:I166"/>
  <sheetViews>
    <sheetView zoomScaleNormal="100" workbookViewId="0">
      <selection activeCell="A11" sqref="A11:E11"/>
    </sheetView>
  </sheetViews>
  <sheetFormatPr defaultColWidth="8.85546875" defaultRowHeight="12.75" x14ac:dyDescent="0.2"/>
  <cols>
    <col min="1" max="1" width="6.85546875" customWidth="1"/>
    <col min="2" max="2" width="75.28515625" customWidth="1"/>
    <col min="3" max="3" width="18.5703125" customWidth="1"/>
    <col min="4" max="4" width="14.7109375" customWidth="1"/>
    <col min="5" max="5" width="20.140625" customWidth="1"/>
  </cols>
  <sheetData>
    <row r="1" spans="1:5" ht="13.15" customHeight="1" x14ac:dyDescent="0.2">
      <c r="C1" s="197" t="s">
        <v>444</v>
      </c>
      <c r="D1" s="198"/>
      <c r="E1" s="199"/>
    </row>
    <row r="2" spans="1:5" ht="13.15" customHeight="1" x14ac:dyDescent="0.2">
      <c r="C2" s="200"/>
      <c r="D2" s="201"/>
      <c r="E2" s="202"/>
    </row>
    <row r="3" spans="1:5" ht="13.15" customHeight="1" x14ac:dyDescent="0.2">
      <c r="C3" s="200"/>
      <c r="D3" s="201"/>
      <c r="E3" s="202"/>
    </row>
    <row r="4" spans="1:5" ht="13.15" customHeight="1" x14ac:dyDescent="0.2">
      <c r="C4" s="200"/>
      <c r="D4" s="201"/>
      <c r="E4" s="202"/>
    </row>
    <row r="5" spans="1:5" ht="13.15" customHeight="1" x14ac:dyDescent="0.2">
      <c r="C5" s="200"/>
      <c r="D5" s="201"/>
      <c r="E5" s="202"/>
    </row>
    <row r="6" spans="1:5" ht="13.15" customHeight="1" x14ac:dyDescent="0.2">
      <c r="C6" s="203"/>
      <c r="D6" s="204"/>
      <c r="E6" s="205"/>
    </row>
    <row r="8" spans="1:5" x14ac:dyDescent="0.2">
      <c r="A8" s="196" t="s">
        <v>196</v>
      </c>
      <c r="B8" s="196"/>
      <c r="C8" s="196"/>
      <c r="D8" s="196"/>
      <c r="E8" s="196"/>
    </row>
    <row r="9" spans="1:5" ht="15.6" customHeight="1" x14ac:dyDescent="0.2">
      <c r="A9" s="196"/>
      <c r="B9" s="196"/>
      <c r="C9" s="196"/>
      <c r="D9" s="196"/>
      <c r="E9" s="196"/>
    </row>
    <row r="10" spans="1:5" ht="15.6" customHeight="1" x14ac:dyDescent="0.2">
      <c r="A10" s="5"/>
      <c r="B10" s="5"/>
      <c r="C10" s="5"/>
      <c r="D10" s="5"/>
      <c r="E10" s="5"/>
    </row>
    <row r="11" spans="1:5" ht="33.6" customHeight="1" x14ac:dyDescent="0.2">
      <c r="A11" s="206" t="s">
        <v>36</v>
      </c>
      <c r="B11" s="207"/>
      <c r="C11" s="207"/>
      <c r="D11" s="207"/>
      <c r="E11" s="207"/>
    </row>
    <row r="12" spans="1:5" ht="19.899999999999999" customHeight="1" x14ac:dyDescent="0.2">
      <c r="A12" s="5"/>
      <c r="B12" s="5"/>
      <c r="C12" s="5"/>
      <c r="D12" s="5"/>
      <c r="E12" s="5"/>
    </row>
    <row r="13" spans="1:5" ht="25.9" customHeight="1" x14ac:dyDescent="0.35">
      <c r="A13" s="210" t="s">
        <v>23</v>
      </c>
      <c r="B13" s="211"/>
      <c r="C13" s="211"/>
      <c r="D13" s="211"/>
      <c r="E13" s="212"/>
    </row>
    <row r="14" spans="1:5" ht="36.6" customHeight="1" x14ac:dyDescent="0.2">
      <c r="A14" s="6" t="s">
        <v>0</v>
      </c>
      <c r="B14" s="7" t="s">
        <v>68</v>
      </c>
      <c r="C14" s="8" t="s">
        <v>13</v>
      </c>
      <c r="D14" s="8" t="s">
        <v>35</v>
      </c>
      <c r="E14" s="8" t="s">
        <v>2</v>
      </c>
    </row>
    <row r="15" spans="1:5" ht="18" customHeight="1" x14ac:dyDescent="0.2">
      <c r="A15" s="9">
        <v>1</v>
      </c>
      <c r="B15" s="1"/>
      <c r="C15" s="10" t="s">
        <v>24</v>
      </c>
      <c r="D15" s="2"/>
      <c r="E15" s="33" t="b">
        <f>IF(C15="M",IF(D15=1,1500,IF(D15=2,1170,IF(D15=3,1000,IF(D15=4,830,IF(D15=5,670,IF(D15=6,500)))))))</f>
        <v>0</v>
      </c>
    </row>
    <row r="16" spans="1:5" ht="18" customHeight="1" x14ac:dyDescent="0.2">
      <c r="A16" s="9">
        <v>2</v>
      </c>
      <c r="B16" s="1"/>
      <c r="C16" s="10" t="s">
        <v>24</v>
      </c>
      <c r="D16" s="2"/>
      <c r="E16" s="33" t="b">
        <f>IF(C16="M",IF(D16=1,1500,IF(D16=2,1170,IF(D16=3,1000,IF(D16=4,830,IF(D16=5,670,IF(D16=6,500)))))))</f>
        <v>0</v>
      </c>
    </row>
    <row r="17" spans="1:5" ht="18" customHeight="1" x14ac:dyDescent="0.2">
      <c r="A17" s="9">
        <v>3</v>
      </c>
      <c r="B17" s="1"/>
      <c r="C17" s="10" t="s">
        <v>24</v>
      </c>
      <c r="D17" s="2"/>
      <c r="E17" s="33" t="b">
        <f>IF(C17="M",IF(D17=1,1500,IF(D17=2,1170,IF(D17=3,1000,IF(D17=4,830,IF(D17=5,670,IF(D17=6,500)))))))</f>
        <v>0</v>
      </c>
    </row>
    <row r="18" spans="1:5" ht="18" customHeight="1" x14ac:dyDescent="0.2">
      <c r="A18" s="9">
        <v>4</v>
      </c>
      <c r="B18" s="1"/>
      <c r="C18" s="10" t="s">
        <v>24</v>
      </c>
      <c r="D18" s="2"/>
      <c r="E18" s="33" t="b">
        <f>IF(C18="M",IF(D18=1,1500,IF(D18=2,1170,IF(D18=3,1000,IF(D18=4,830,IF(D18=5,670,IF(D18=6,500)))))))</f>
        <v>0</v>
      </c>
    </row>
    <row r="19" spans="1:5" ht="18" customHeight="1" x14ac:dyDescent="0.2">
      <c r="A19" s="9">
        <v>5</v>
      </c>
      <c r="B19" s="1"/>
      <c r="C19" s="10" t="s">
        <v>40</v>
      </c>
      <c r="D19" s="2"/>
      <c r="E19" s="33">
        <f>IF(C19="Md",IF(D19=1,500,IF(D19=2,390,IF(D19=3,333,))))</f>
        <v>0</v>
      </c>
    </row>
    <row r="20" spans="1:5" ht="18" customHeight="1" x14ac:dyDescent="0.2">
      <c r="A20" s="9">
        <v>6</v>
      </c>
      <c r="B20" s="1"/>
      <c r="C20" s="10" t="s">
        <v>40</v>
      </c>
      <c r="D20" s="2"/>
      <c r="E20" s="33">
        <f>IF(C20="Md",IF(D20=1,500,IF(D20=2,390,IF(D20=3,333,))))</f>
        <v>0</v>
      </c>
    </row>
    <row r="21" spans="1:5" ht="18" customHeight="1" x14ac:dyDescent="0.2">
      <c r="A21" s="40">
        <v>7</v>
      </c>
      <c r="B21" s="1"/>
      <c r="C21" s="10" t="s">
        <v>40</v>
      </c>
      <c r="D21" s="2"/>
      <c r="E21" s="33">
        <f>IF(C21="Md",IF(D21=1,500,IF(D21=2,390,IF(D21=3,333,))))</f>
        <v>0</v>
      </c>
    </row>
    <row r="22" spans="1:5" ht="18" customHeight="1" x14ac:dyDescent="0.2">
      <c r="A22" s="9">
        <v>8</v>
      </c>
      <c r="B22" s="1"/>
      <c r="C22" s="10" t="s">
        <v>40</v>
      </c>
      <c r="D22" s="2"/>
      <c r="E22" s="33">
        <f>IF(C22="Md",IF(D22=1,500,IF(D22=2,390,IF(D22=3,333,))))</f>
        <v>0</v>
      </c>
    </row>
    <row r="23" spans="1:5" ht="18" customHeight="1" x14ac:dyDescent="0.2">
      <c r="A23" s="40">
        <v>9</v>
      </c>
      <c r="B23" s="1"/>
      <c r="C23" s="10" t="s">
        <v>40</v>
      </c>
      <c r="D23" s="2"/>
      <c r="E23" s="33">
        <f>IF(C23="Md",IF(D23=1,500,IF(D23=2,390,IF(D23=3,333,))))</f>
        <v>0</v>
      </c>
    </row>
    <row r="24" spans="1:5" ht="18" customHeight="1" x14ac:dyDescent="0.2">
      <c r="A24" s="9">
        <v>10</v>
      </c>
      <c r="B24" s="160" t="s">
        <v>437</v>
      </c>
      <c r="C24" s="10" t="s">
        <v>11</v>
      </c>
      <c r="D24" s="2"/>
      <c r="E24" s="33" t="b">
        <f t="shared" ref="E24:E43" si="0">IF(C24="MP",IF(D24=1,300,IF(D24=2,230,IF(D24=3,200,IF(D24=4,170,IF(D24=5,135,IF(D24=6,100)))))))</f>
        <v>0</v>
      </c>
    </row>
    <row r="25" spans="1:5" ht="18" customHeight="1" x14ac:dyDescent="0.2">
      <c r="A25" s="40">
        <v>11</v>
      </c>
      <c r="B25" s="1"/>
      <c r="C25" s="10" t="s">
        <v>11</v>
      </c>
      <c r="D25" s="2"/>
      <c r="E25" s="33" t="b">
        <f t="shared" si="0"/>
        <v>0</v>
      </c>
    </row>
    <row r="26" spans="1:5" ht="18" customHeight="1" x14ac:dyDescent="0.2">
      <c r="A26" s="9">
        <v>12</v>
      </c>
      <c r="B26" s="1"/>
      <c r="C26" s="10" t="s">
        <v>11</v>
      </c>
      <c r="D26" s="2"/>
      <c r="E26" s="33" t="b">
        <f t="shared" si="0"/>
        <v>0</v>
      </c>
    </row>
    <row r="27" spans="1:5" ht="18" customHeight="1" x14ac:dyDescent="0.2">
      <c r="A27" s="40">
        <v>13</v>
      </c>
      <c r="B27" s="1"/>
      <c r="C27" s="10" t="s">
        <v>11</v>
      </c>
      <c r="D27" s="2"/>
      <c r="E27" s="33" t="b">
        <f t="shared" si="0"/>
        <v>0</v>
      </c>
    </row>
    <row r="28" spans="1:5" ht="18" customHeight="1" x14ac:dyDescent="0.2">
      <c r="A28" s="9">
        <v>14</v>
      </c>
      <c r="B28" s="1"/>
      <c r="C28" s="10" t="s">
        <v>11</v>
      </c>
      <c r="D28" s="2"/>
      <c r="E28" s="33" t="b">
        <f t="shared" si="0"/>
        <v>0</v>
      </c>
    </row>
    <row r="29" spans="1:5" ht="18" customHeight="1" x14ac:dyDescent="0.2">
      <c r="A29" s="40">
        <v>15</v>
      </c>
      <c r="B29" s="1"/>
      <c r="C29" s="10" t="s">
        <v>11</v>
      </c>
      <c r="D29" s="2"/>
      <c r="E29" s="33" t="b">
        <f t="shared" si="0"/>
        <v>0</v>
      </c>
    </row>
    <row r="30" spans="1:5" ht="18" customHeight="1" x14ac:dyDescent="0.2">
      <c r="A30" s="9">
        <v>16</v>
      </c>
      <c r="B30" s="1"/>
      <c r="C30" s="10" t="s">
        <v>11</v>
      </c>
      <c r="D30" s="2"/>
      <c r="E30" s="33" t="b">
        <f t="shared" si="0"/>
        <v>0</v>
      </c>
    </row>
    <row r="31" spans="1:5" ht="18" customHeight="1" x14ac:dyDescent="0.2">
      <c r="A31" s="40">
        <v>17</v>
      </c>
      <c r="B31" s="1"/>
      <c r="C31" s="10" t="s">
        <v>11</v>
      </c>
      <c r="D31" s="2"/>
      <c r="E31" s="33" t="b">
        <f t="shared" si="0"/>
        <v>0</v>
      </c>
    </row>
    <row r="32" spans="1:5" ht="18" customHeight="1" x14ac:dyDescent="0.2">
      <c r="A32" s="9">
        <v>18</v>
      </c>
      <c r="B32" s="1"/>
      <c r="C32" s="10" t="s">
        <v>11</v>
      </c>
      <c r="D32" s="2"/>
      <c r="E32" s="33" t="b">
        <f t="shared" si="0"/>
        <v>0</v>
      </c>
    </row>
    <row r="33" spans="1:5" ht="18" customHeight="1" x14ac:dyDescent="0.2">
      <c r="A33" s="40">
        <v>19</v>
      </c>
      <c r="B33" s="1"/>
      <c r="C33" s="10" t="s">
        <v>11</v>
      </c>
      <c r="D33" s="2"/>
      <c r="E33" s="33" t="b">
        <f t="shared" si="0"/>
        <v>0</v>
      </c>
    </row>
    <row r="34" spans="1:5" ht="18" customHeight="1" x14ac:dyDescent="0.2">
      <c r="A34" s="9">
        <v>20</v>
      </c>
      <c r="B34" s="1"/>
      <c r="C34" s="10" t="s">
        <v>11</v>
      </c>
      <c r="D34" s="2"/>
      <c r="E34" s="33" t="b">
        <f t="shared" si="0"/>
        <v>0</v>
      </c>
    </row>
    <row r="35" spans="1:5" ht="18" customHeight="1" x14ac:dyDescent="0.2">
      <c r="A35" s="40">
        <v>21</v>
      </c>
      <c r="B35" s="1"/>
      <c r="C35" s="10" t="s">
        <v>11</v>
      </c>
      <c r="D35" s="2"/>
      <c r="E35" s="33" t="b">
        <f t="shared" si="0"/>
        <v>0</v>
      </c>
    </row>
    <row r="36" spans="1:5" ht="18" customHeight="1" x14ac:dyDescent="0.2">
      <c r="A36" s="9">
        <v>22</v>
      </c>
      <c r="B36" s="1"/>
      <c r="C36" s="10" t="s">
        <v>11</v>
      </c>
      <c r="D36" s="2"/>
      <c r="E36" s="33" t="b">
        <f t="shared" si="0"/>
        <v>0</v>
      </c>
    </row>
    <row r="37" spans="1:5" ht="18" customHeight="1" x14ac:dyDescent="0.2">
      <c r="A37" s="40">
        <v>23</v>
      </c>
      <c r="B37" s="1"/>
      <c r="C37" s="10" t="s">
        <v>11</v>
      </c>
      <c r="D37" s="2"/>
      <c r="E37" s="33" t="b">
        <f t="shared" si="0"/>
        <v>0</v>
      </c>
    </row>
    <row r="38" spans="1:5" ht="18" customHeight="1" x14ac:dyDescent="0.2">
      <c r="A38" s="9">
        <v>24</v>
      </c>
      <c r="B38" s="1"/>
      <c r="C38" s="10" t="s">
        <v>11</v>
      </c>
      <c r="D38" s="2"/>
      <c r="E38" s="33" t="b">
        <f t="shared" si="0"/>
        <v>0</v>
      </c>
    </row>
    <row r="39" spans="1:5" ht="18" customHeight="1" x14ac:dyDescent="0.2">
      <c r="A39" s="40">
        <v>25</v>
      </c>
      <c r="B39" s="1"/>
      <c r="C39" s="10" t="s">
        <v>11</v>
      </c>
      <c r="D39" s="2"/>
      <c r="E39" s="33" t="b">
        <f t="shared" si="0"/>
        <v>0</v>
      </c>
    </row>
    <row r="40" spans="1:5" ht="18" customHeight="1" x14ac:dyDescent="0.2">
      <c r="A40" s="9">
        <v>26</v>
      </c>
      <c r="B40" s="1"/>
      <c r="C40" s="10" t="s">
        <v>11</v>
      </c>
      <c r="D40" s="2"/>
      <c r="E40" s="33" t="b">
        <f t="shared" si="0"/>
        <v>0</v>
      </c>
    </row>
    <row r="41" spans="1:5" ht="18" customHeight="1" x14ac:dyDescent="0.2">
      <c r="A41" s="40">
        <v>27</v>
      </c>
      <c r="B41" s="1"/>
      <c r="C41" s="10" t="s">
        <v>11</v>
      </c>
      <c r="D41" s="2"/>
      <c r="E41" s="33" t="b">
        <f t="shared" si="0"/>
        <v>0</v>
      </c>
    </row>
    <row r="42" spans="1:5" ht="18" customHeight="1" x14ac:dyDescent="0.2">
      <c r="A42" s="9">
        <v>28</v>
      </c>
      <c r="B42" s="1"/>
      <c r="C42" s="10" t="s">
        <v>11</v>
      </c>
      <c r="D42" s="2"/>
      <c r="E42" s="33" t="b">
        <f t="shared" si="0"/>
        <v>0</v>
      </c>
    </row>
    <row r="43" spans="1:5" ht="18" customHeight="1" x14ac:dyDescent="0.2">
      <c r="A43" s="40">
        <v>29</v>
      </c>
      <c r="B43" s="1"/>
      <c r="C43" s="10" t="s">
        <v>11</v>
      </c>
      <c r="D43" s="2"/>
      <c r="E43" s="33" t="b">
        <f t="shared" si="0"/>
        <v>0</v>
      </c>
    </row>
    <row r="44" spans="1:5" ht="18" customHeight="1" x14ac:dyDescent="0.2">
      <c r="A44" s="9">
        <v>30</v>
      </c>
      <c r="B44" s="160" t="s">
        <v>443</v>
      </c>
      <c r="C44" s="10" t="s">
        <v>12</v>
      </c>
      <c r="D44" s="2"/>
      <c r="E44" s="33" t="b">
        <f t="shared" ref="E44:E58" si="1">IF(C44="PP",IF(D44=1,300,IF(D44=2,230,IF(D44=3,200,IF(D44=4,170,IF(D44=5,135,IF(D44=6,100)))))))</f>
        <v>0</v>
      </c>
    </row>
    <row r="45" spans="1:5" ht="18" customHeight="1" x14ac:dyDescent="0.2">
      <c r="A45" s="40">
        <v>31</v>
      </c>
      <c r="B45" s="160" t="s">
        <v>442</v>
      </c>
      <c r="C45" s="10" t="s">
        <v>12</v>
      </c>
      <c r="D45" s="2"/>
      <c r="E45" s="33" t="b">
        <f t="shared" si="1"/>
        <v>0</v>
      </c>
    </row>
    <row r="46" spans="1:5" ht="18" customHeight="1" x14ac:dyDescent="0.2">
      <c r="A46" s="9">
        <v>32</v>
      </c>
      <c r="B46" s="160" t="s">
        <v>441</v>
      </c>
      <c r="C46" s="10" t="s">
        <v>12</v>
      </c>
      <c r="D46" s="2"/>
      <c r="E46" s="33" t="b">
        <f t="shared" si="1"/>
        <v>0</v>
      </c>
    </row>
    <row r="47" spans="1:5" ht="18" customHeight="1" x14ac:dyDescent="0.2">
      <c r="A47" s="40">
        <v>33</v>
      </c>
      <c r="B47" s="160" t="s">
        <v>440</v>
      </c>
      <c r="C47" s="10" t="s">
        <v>12</v>
      </c>
      <c r="D47" s="2"/>
      <c r="E47" s="33" t="b">
        <f t="shared" si="1"/>
        <v>0</v>
      </c>
    </row>
    <row r="48" spans="1:5" ht="18" customHeight="1" x14ac:dyDescent="0.2">
      <c r="A48" s="9">
        <v>34</v>
      </c>
      <c r="B48" s="1"/>
      <c r="C48" s="10" t="s">
        <v>12</v>
      </c>
      <c r="D48" s="2"/>
      <c r="E48" s="33" t="b">
        <f t="shared" si="1"/>
        <v>0</v>
      </c>
    </row>
    <row r="49" spans="1:5" ht="18" customHeight="1" x14ac:dyDescent="0.2">
      <c r="A49" s="40">
        <v>35</v>
      </c>
      <c r="B49" s="1"/>
      <c r="C49" s="10" t="s">
        <v>12</v>
      </c>
      <c r="D49" s="2"/>
      <c r="E49" s="33" t="b">
        <f t="shared" si="1"/>
        <v>0</v>
      </c>
    </row>
    <row r="50" spans="1:5" ht="18" customHeight="1" x14ac:dyDescent="0.2">
      <c r="A50" s="9">
        <v>36</v>
      </c>
      <c r="B50" s="1"/>
      <c r="C50" s="10" t="s">
        <v>12</v>
      </c>
      <c r="D50" s="2"/>
      <c r="E50" s="33" t="b">
        <f t="shared" si="1"/>
        <v>0</v>
      </c>
    </row>
    <row r="51" spans="1:5" ht="18" customHeight="1" x14ac:dyDescent="0.2">
      <c r="A51" s="40">
        <v>37</v>
      </c>
      <c r="B51" s="1"/>
      <c r="C51" s="10" t="s">
        <v>12</v>
      </c>
      <c r="D51" s="2"/>
      <c r="E51" s="33" t="b">
        <f t="shared" si="1"/>
        <v>0</v>
      </c>
    </row>
    <row r="52" spans="1:5" ht="18" customHeight="1" x14ac:dyDescent="0.2">
      <c r="A52" s="9">
        <v>38</v>
      </c>
      <c r="B52" s="1"/>
      <c r="C52" s="10" t="s">
        <v>12</v>
      </c>
      <c r="D52" s="2"/>
      <c r="E52" s="33" t="b">
        <f t="shared" si="1"/>
        <v>0</v>
      </c>
    </row>
    <row r="53" spans="1:5" ht="18" customHeight="1" x14ac:dyDescent="0.2">
      <c r="A53" s="40">
        <v>39</v>
      </c>
      <c r="B53" s="1"/>
      <c r="C53" s="10" t="s">
        <v>12</v>
      </c>
      <c r="D53" s="2"/>
      <c r="E53" s="33" t="b">
        <f t="shared" si="1"/>
        <v>0</v>
      </c>
    </row>
    <row r="54" spans="1:5" ht="18" customHeight="1" x14ac:dyDescent="0.2">
      <c r="A54" s="9">
        <v>40</v>
      </c>
      <c r="B54" s="1"/>
      <c r="C54" s="10" t="s">
        <v>12</v>
      </c>
      <c r="D54" s="2"/>
      <c r="E54" s="33" t="b">
        <f t="shared" si="1"/>
        <v>0</v>
      </c>
    </row>
    <row r="55" spans="1:5" ht="18" customHeight="1" x14ac:dyDescent="0.2">
      <c r="A55" s="40">
        <v>41</v>
      </c>
      <c r="B55" s="1"/>
      <c r="C55" s="10" t="s">
        <v>12</v>
      </c>
      <c r="D55" s="2"/>
      <c r="E55" s="33" t="b">
        <f t="shared" si="1"/>
        <v>0</v>
      </c>
    </row>
    <row r="56" spans="1:5" ht="18" customHeight="1" x14ac:dyDescent="0.2">
      <c r="A56" s="9">
        <v>42</v>
      </c>
      <c r="B56" s="1"/>
      <c r="C56" s="10" t="s">
        <v>12</v>
      </c>
      <c r="D56" s="2"/>
      <c r="E56" s="33" t="b">
        <f t="shared" si="1"/>
        <v>0</v>
      </c>
    </row>
    <row r="57" spans="1:5" ht="18" customHeight="1" x14ac:dyDescent="0.2">
      <c r="A57" s="40">
        <v>43</v>
      </c>
      <c r="B57" s="1"/>
      <c r="C57" s="10" t="s">
        <v>12</v>
      </c>
      <c r="D57" s="2"/>
      <c r="E57" s="33" t="b">
        <f t="shared" si="1"/>
        <v>0</v>
      </c>
    </row>
    <row r="58" spans="1:5" ht="18" customHeight="1" x14ac:dyDescent="0.2">
      <c r="A58" s="9">
        <v>44</v>
      </c>
      <c r="B58" s="1"/>
      <c r="C58" s="10" t="s">
        <v>12</v>
      </c>
      <c r="D58" s="2"/>
      <c r="E58" s="33" t="b">
        <f t="shared" si="1"/>
        <v>0</v>
      </c>
    </row>
    <row r="59" spans="1:5" ht="18" customHeight="1" x14ac:dyDescent="0.2">
      <c r="A59" s="40">
        <v>45</v>
      </c>
      <c r="B59" s="1"/>
      <c r="C59" s="10" t="s">
        <v>17</v>
      </c>
      <c r="D59" s="2"/>
      <c r="E59" s="33" t="b">
        <f>IF(C59="RS",IF(D59=1,1000))</f>
        <v>0</v>
      </c>
    </row>
    <row r="60" spans="1:5" ht="18" customHeight="1" x14ac:dyDescent="0.2">
      <c r="A60" s="9">
        <v>46</v>
      </c>
      <c r="B60" s="1"/>
      <c r="C60" s="10" t="s">
        <v>17</v>
      </c>
      <c r="D60" s="2"/>
      <c r="E60" s="33" t="b">
        <f>IF(C60="RS",IF(D60=1,1000))</f>
        <v>0</v>
      </c>
    </row>
    <row r="61" spans="1:5" ht="18" customHeight="1" x14ac:dyDescent="0.2">
      <c r="A61" s="40">
        <v>47</v>
      </c>
      <c r="B61" s="1"/>
      <c r="C61" s="10" t="s">
        <v>18</v>
      </c>
      <c r="D61" s="2"/>
      <c r="E61" s="33" t="b">
        <f>IF(C61="RP",IF(D61=1,200))</f>
        <v>0</v>
      </c>
    </row>
    <row r="62" spans="1:5" ht="18" customHeight="1" x14ac:dyDescent="0.2">
      <c r="A62" s="9">
        <v>48</v>
      </c>
      <c r="B62" s="1"/>
      <c r="C62" s="10" t="s">
        <v>18</v>
      </c>
      <c r="D62" s="2"/>
      <c r="E62" s="33" t="b">
        <f>IF(C62="RP",IF(D62=1,200))</f>
        <v>0</v>
      </c>
    </row>
    <row r="63" spans="1:5" ht="24.6" customHeight="1" x14ac:dyDescent="0.2">
      <c r="A63" s="213" t="s">
        <v>20</v>
      </c>
      <c r="B63" s="214"/>
      <c r="C63" s="214"/>
      <c r="D63" s="215"/>
      <c r="E63" s="34">
        <f>SUM(E15:E62)</f>
        <v>0</v>
      </c>
    </row>
    <row r="64" spans="1:5" ht="20.45" customHeight="1" x14ac:dyDescent="0.2">
      <c r="A64" s="5"/>
      <c r="B64" s="5"/>
      <c r="C64" s="5"/>
      <c r="D64" s="5"/>
      <c r="E64" s="5"/>
    </row>
    <row r="65" spans="1:5" ht="25.15" customHeight="1" x14ac:dyDescent="0.35">
      <c r="A65" s="216" t="s">
        <v>21</v>
      </c>
      <c r="B65" s="217"/>
      <c r="C65" s="217"/>
      <c r="D65" s="217"/>
      <c r="E65" s="217"/>
    </row>
    <row r="66" spans="1:5" ht="53.45" customHeight="1" x14ac:dyDescent="0.2">
      <c r="A66" s="6" t="s">
        <v>0</v>
      </c>
      <c r="B66" s="7" t="s">
        <v>69</v>
      </c>
      <c r="C66" s="8" t="s">
        <v>55</v>
      </c>
      <c r="D66" s="8" t="s">
        <v>3</v>
      </c>
      <c r="E66" s="8" t="s">
        <v>2</v>
      </c>
    </row>
    <row r="67" spans="1:5" ht="19.899999999999999" customHeight="1" x14ac:dyDescent="0.2">
      <c r="A67" s="9">
        <v>1</v>
      </c>
      <c r="B67" s="1" t="s">
        <v>25</v>
      </c>
      <c r="C67" s="39"/>
      <c r="D67" s="11" t="s">
        <v>24</v>
      </c>
      <c r="E67" s="35" t="b">
        <f>IF(D67="M",IF(C67=1,3000))</f>
        <v>0</v>
      </c>
    </row>
    <row r="68" spans="1:5" ht="19.899999999999999" customHeight="1" x14ac:dyDescent="0.2">
      <c r="A68" s="9">
        <v>2</v>
      </c>
      <c r="B68" s="1" t="s">
        <v>26</v>
      </c>
      <c r="C68" s="39"/>
      <c r="D68" s="11" t="s">
        <v>24</v>
      </c>
      <c r="E68" s="35" t="b">
        <f>IF(D68="M",IF(C68=1,2500))</f>
        <v>0</v>
      </c>
    </row>
    <row r="69" spans="1:5" ht="19.899999999999999" customHeight="1" x14ac:dyDescent="0.2">
      <c r="A69" s="9">
        <v>3</v>
      </c>
      <c r="B69" s="1" t="s">
        <v>101</v>
      </c>
      <c r="C69" s="3"/>
      <c r="D69" s="11">
        <v>1500</v>
      </c>
      <c r="E69" s="35">
        <f>PRODUCT(C69*D69)</f>
        <v>0</v>
      </c>
    </row>
    <row r="70" spans="1:5" ht="19.899999999999999" customHeight="1" x14ac:dyDescent="0.2">
      <c r="A70" s="9">
        <v>4</v>
      </c>
      <c r="B70" s="1" t="s">
        <v>100</v>
      </c>
      <c r="C70" s="3"/>
      <c r="D70" s="11">
        <v>1000</v>
      </c>
      <c r="E70" s="35">
        <f>PRODUCT(C70*D70)</f>
        <v>0</v>
      </c>
    </row>
    <row r="71" spans="1:5" ht="19.899999999999999" customHeight="1" x14ac:dyDescent="0.2">
      <c r="A71" s="9">
        <v>5</v>
      </c>
      <c r="B71" s="1" t="s">
        <v>140</v>
      </c>
      <c r="C71" s="3"/>
      <c r="D71" s="11">
        <v>500</v>
      </c>
      <c r="E71" s="35">
        <f>PRODUCT(C71*D71)</f>
        <v>0</v>
      </c>
    </row>
    <row r="72" spans="1:5" ht="19.899999999999999" customHeight="1" x14ac:dyDescent="0.2">
      <c r="A72" s="9">
        <v>6</v>
      </c>
      <c r="B72" s="1" t="s">
        <v>27</v>
      </c>
      <c r="C72" s="3"/>
      <c r="D72" s="11">
        <v>300</v>
      </c>
      <c r="E72" s="35">
        <f>PRODUCT(C72*D72)</f>
        <v>0</v>
      </c>
    </row>
    <row r="73" spans="1:5" ht="33.6" customHeight="1" x14ac:dyDescent="0.2">
      <c r="A73" s="9">
        <v>7</v>
      </c>
      <c r="B73" s="1" t="s">
        <v>28</v>
      </c>
      <c r="C73" s="3"/>
      <c r="D73" s="11">
        <v>200</v>
      </c>
      <c r="E73" s="35">
        <f>PRODUCT(C73*D73)</f>
        <v>0</v>
      </c>
    </row>
    <row r="74" spans="1:5" ht="25.15" customHeight="1" x14ac:dyDescent="0.2">
      <c r="A74" s="213" t="s">
        <v>22</v>
      </c>
      <c r="B74" s="214"/>
      <c r="C74" s="214"/>
      <c r="D74" s="215"/>
      <c r="E74" s="36">
        <f>SUM(E67:E73)</f>
        <v>0</v>
      </c>
    </row>
    <row r="75" spans="1:5" ht="18.600000000000001" customHeight="1" x14ac:dyDescent="0.2">
      <c r="A75" s="12"/>
      <c r="B75" s="13"/>
      <c r="C75" s="13"/>
      <c r="D75" s="13"/>
      <c r="E75" s="14"/>
    </row>
    <row r="76" spans="1:5" ht="57" customHeight="1" x14ac:dyDescent="0.2">
      <c r="A76" s="208" t="s">
        <v>70</v>
      </c>
      <c r="B76" s="209"/>
      <c r="C76" s="209"/>
      <c r="D76" s="209"/>
      <c r="E76" s="209"/>
    </row>
    <row r="77" spans="1:5" ht="17.45" customHeight="1" x14ac:dyDescent="0.2"/>
    <row r="78" spans="1:5" ht="27" customHeight="1" x14ac:dyDescent="0.2">
      <c r="A78" s="223" t="s">
        <v>6</v>
      </c>
      <c r="B78" s="224"/>
      <c r="C78" s="224"/>
      <c r="D78" s="224"/>
      <c r="E78" s="225"/>
    </row>
    <row r="79" spans="1:5" ht="51" customHeight="1" x14ac:dyDescent="0.2">
      <c r="A79" s="15" t="s">
        <v>0</v>
      </c>
      <c r="B79" s="24" t="s">
        <v>71</v>
      </c>
      <c r="C79" s="17" t="s">
        <v>14</v>
      </c>
      <c r="D79" s="18" t="s">
        <v>1</v>
      </c>
      <c r="E79" s="18" t="s">
        <v>2</v>
      </c>
    </row>
    <row r="80" spans="1:5" ht="19.899999999999999" customHeight="1" x14ac:dyDescent="0.2">
      <c r="A80" s="15">
        <v>1</v>
      </c>
      <c r="B80" s="16" t="s">
        <v>82</v>
      </c>
      <c r="C80" s="4"/>
      <c r="D80" s="19">
        <v>20</v>
      </c>
      <c r="E80" s="37">
        <f t="shared" ref="E80:E86" si="2">PRODUCT(C80*D80)</f>
        <v>0</v>
      </c>
    </row>
    <row r="81" spans="1:9" ht="19.899999999999999" customHeight="1" x14ac:dyDescent="0.2">
      <c r="A81" s="15">
        <v>2</v>
      </c>
      <c r="B81" s="16" t="s">
        <v>83</v>
      </c>
      <c r="C81" s="4"/>
      <c r="D81" s="19">
        <v>20</v>
      </c>
      <c r="E81" s="37">
        <f t="shared" si="2"/>
        <v>0</v>
      </c>
    </row>
    <row r="82" spans="1:9" ht="19.899999999999999" customHeight="1" x14ac:dyDescent="0.2">
      <c r="A82" s="15">
        <v>3</v>
      </c>
      <c r="B82" s="16" t="s">
        <v>84</v>
      </c>
      <c r="C82" s="4"/>
      <c r="D82" s="19">
        <v>20</v>
      </c>
      <c r="E82" s="37">
        <f t="shared" si="2"/>
        <v>0</v>
      </c>
    </row>
    <row r="83" spans="1:9" ht="19.899999999999999" customHeight="1" x14ac:dyDescent="0.2">
      <c r="A83" s="15">
        <v>4</v>
      </c>
      <c r="B83" s="16" t="s">
        <v>85</v>
      </c>
      <c r="C83" s="4"/>
      <c r="D83" s="19">
        <v>20</v>
      </c>
      <c r="E83" s="37">
        <f t="shared" si="2"/>
        <v>0</v>
      </c>
    </row>
    <row r="84" spans="1:9" ht="19.899999999999999" customHeight="1" x14ac:dyDescent="0.2">
      <c r="A84" s="15">
        <v>5</v>
      </c>
      <c r="B84" s="42" t="s">
        <v>86</v>
      </c>
      <c r="C84" s="4"/>
      <c r="D84" s="19">
        <v>20</v>
      </c>
      <c r="E84" s="37">
        <f t="shared" si="2"/>
        <v>0</v>
      </c>
    </row>
    <row r="85" spans="1:9" ht="19.899999999999999" customHeight="1" x14ac:dyDescent="0.2">
      <c r="A85" s="15">
        <v>6</v>
      </c>
      <c r="B85" s="16" t="s">
        <v>4</v>
      </c>
      <c r="C85" s="155">
        <v>9</v>
      </c>
      <c r="D85" s="19">
        <v>100</v>
      </c>
      <c r="E85" s="37">
        <f t="shared" si="2"/>
        <v>900</v>
      </c>
    </row>
    <row r="86" spans="1:9" ht="22.15" customHeight="1" x14ac:dyDescent="0.2">
      <c r="A86" s="15">
        <v>7</v>
      </c>
      <c r="B86" s="16" t="s">
        <v>61</v>
      </c>
      <c r="C86" s="4">
        <v>4</v>
      </c>
      <c r="D86" s="19">
        <v>50</v>
      </c>
      <c r="E86" s="37">
        <f t="shared" si="2"/>
        <v>200</v>
      </c>
    </row>
    <row r="87" spans="1:9" ht="23.45" customHeight="1" x14ac:dyDescent="0.2">
      <c r="A87" s="228" t="s">
        <v>16</v>
      </c>
      <c r="B87" s="233"/>
      <c r="C87" s="233"/>
      <c r="D87" s="234"/>
      <c r="E87" s="34">
        <f>SUM(E80:E86)</f>
        <v>1100</v>
      </c>
    </row>
    <row r="88" spans="1:9" ht="19.149999999999999" customHeight="1" x14ac:dyDescent="0.2">
      <c r="A88" s="20"/>
      <c r="B88" s="21"/>
      <c r="C88" s="22"/>
      <c r="D88" s="22"/>
      <c r="E88" s="23"/>
    </row>
    <row r="89" spans="1:9" ht="27" customHeight="1" x14ac:dyDescent="0.35">
      <c r="A89" s="223" t="s">
        <v>72</v>
      </c>
      <c r="B89" s="231"/>
      <c r="C89" s="231"/>
      <c r="D89" s="231"/>
      <c r="E89" s="232"/>
    </row>
    <row r="90" spans="1:9" ht="40.15" customHeight="1" x14ac:dyDescent="0.2">
      <c r="A90" s="15" t="s">
        <v>0</v>
      </c>
      <c r="B90" s="24" t="s">
        <v>73</v>
      </c>
      <c r="C90" s="17" t="s">
        <v>13</v>
      </c>
      <c r="D90" s="17" t="s">
        <v>19</v>
      </c>
      <c r="E90" s="17" t="s">
        <v>2</v>
      </c>
    </row>
    <row r="91" spans="1:9" ht="18" customHeight="1" x14ac:dyDescent="0.2">
      <c r="A91" s="25">
        <v>1</v>
      </c>
      <c r="B91" s="1"/>
      <c r="C91" s="26" t="s">
        <v>10</v>
      </c>
      <c r="D91" s="2"/>
      <c r="E91" s="33" t="b">
        <f>IF(C91="PS",IF(D91=1,800,IF(D91=2,630,IF(D91=3,530,IF(D91=4,450,IF(D91=5,360,IF(D91=6,270)))))))</f>
        <v>0</v>
      </c>
      <c r="H91" s="88"/>
      <c r="I91" s="27"/>
    </row>
    <row r="92" spans="1:9" ht="18" customHeight="1" x14ac:dyDescent="0.2">
      <c r="A92" s="25">
        <v>2</v>
      </c>
      <c r="B92" s="1"/>
      <c r="C92" s="26" t="s">
        <v>10</v>
      </c>
      <c r="D92" s="2"/>
      <c r="E92" s="33" t="b">
        <f>IF(C92="PS",IF(D92=1,800,IF(D92=2,630,IF(D92=3,530,IF(D92=4,450,IF(D92=5,360,IF(D92=6,270)))))))</f>
        <v>0</v>
      </c>
      <c r="H92" s="88"/>
      <c r="I92" s="27"/>
    </row>
    <row r="93" spans="1:9" ht="18" customHeight="1" x14ac:dyDescent="0.2">
      <c r="A93" s="25">
        <v>3</v>
      </c>
      <c r="B93" s="1" t="s">
        <v>439</v>
      </c>
      <c r="C93" s="26" t="s">
        <v>11</v>
      </c>
      <c r="D93" s="2">
        <v>3</v>
      </c>
      <c r="E93" s="33">
        <f t="shared" ref="E93:E112" si="3">IF(C93="MP",IF(D93=1,200,IF(D93=2,160,IF(D93=3,130,IF(D93=4,110,IF(D93=5,90,IF(D93=6,70)))))))</f>
        <v>130</v>
      </c>
      <c r="H93" s="88"/>
      <c r="I93" s="27"/>
    </row>
    <row r="94" spans="1:9" ht="18" customHeight="1" x14ac:dyDescent="0.2">
      <c r="A94" s="25">
        <v>4</v>
      </c>
      <c r="B94" s="162" t="s">
        <v>438</v>
      </c>
      <c r="C94" s="26" t="s">
        <v>11</v>
      </c>
      <c r="D94" s="2"/>
      <c r="E94" s="33" t="b">
        <f t="shared" si="3"/>
        <v>0</v>
      </c>
      <c r="H94" s="88"/>
      <c r="I94" s="27"/>
    </row>
    <row r="95" spans="1:9" ht="18" customHeight="1" x14ac:dyDescent="0.2">
      <c r="A95" s="25">
        <v>5</v>
      </c>
      <c r="B95" s="157" t="s">
        <v>437</v>
      </c>
      <c r="C95" s="26" t="s">
        <v>11</v>
      </c>
      <c r="D95" s="2">
        <v>2</v>
      </c>
      <c r="E95" s="33">
        <f t="shared" si="3"/>
        <v>160</v>
      </c>
      <c r="H95" s="88"/>
      <c r="I95" s="27"/>
    </row>
    <row r="96" spans="1:9" ht="18" customHeight="1" x14ac:dyDescent="0.2">
      <c r="A96" s="25">
        <v>6</v>
      </c>
      <c r="B96" s="1"/>
      <c r="C96" s="26" t="s">
        <v>11</v>
      </c>
      <c r="D96" s="2"/>
      <c r="E96" s="33" t="b">
        <f t="shared" si="3"/>
        <v>0</v>
      </c>
      <c r="H96" s="88"/>
      <c r="I96" s="27"/>
    </row>
    <row r="97" spans="1:9" ht="18" customHeight="1" x14ac:dyDescent="0.2">
      <c r="A97" s="25">
        <v>7</v>
      </c>
      <c r="B97" s="1"/>
      <c r="C97" s="26" t="s">
        <v>11</v>
      </c>
      <c r="D97" s="2"/>
      <c r="E97" s="33" t="b">
        <f t="shared" si="3"/>
        <v>0</v>
      </c>
      <c r="H97" s="88"/>
      <c r="I97" s="27"/>
    </row>
    <row r="98" spans="1:9" ht="18" customHeight="1" x14ac:dyDescent="0.2">
      <c r="A98" s="25">
        <v>8</v>
      </c>
      <c r="B98" s="1"/>
      <c r="C98" s="26" t="s">
        <v>11</v>
      </c>
      <c r="D98" s="2"/>
      <c r="E98" s="33" t="b">
        <f t="shared" si="3"/>
        <v>0</v>
      </c>
      <c r="H98" s="88"/>
      <c r="I98" s="27"/>
    </row>
    <row r="99" spans="1:9" ht="18" customHeight="1" x14ac:dyDescent="0.2">
      <c r="A99" s="25">
        <v>9</v>
      </c>
      <c r="B99" s="1"/>
      <c r="C99" s="26" t="s">
        <v>11</v>
      </c>
      <c r="D99" s="2"/>
      <c r="E99" s="33" t="b">
        <f t="shared" si="3"/>
        <v>0</v>
      </c>
      <c r="H99" s="88"/>
      <c r="I99" s="27"/>
    </row>
    <row r="100" spans="1:9" ht="18" customHeight="1" x14ac:dyDescent="0.2">
      <c r="A100" s="25">
        <v>10</v>
      </c>
      <c r="B100" s="1"/>
      <c r="C100" s="26" t="s">
        <v>11</v>
      </c>
      <c r="D100" s="2"/>
      <c r="E100" s="33" t="b">
        <f t="shared" si="3"/>
        <v>0</v>
      </c>
      <c r="H100" s="88"/>
      <c r="I100" s="27"/>
    </row>
    <row r="101" spans="1:9" ht="18" customHeight="1" x14ac:dyDescent="0.2">
      <c r="A101" s="25">
        <v>11</v>
      </c>
      <c r="B101" s="1"/>
      <c r="C101" s="26" t="s">
        <v>11</v>
      </c>
      <c r="D101" s="2"/>
      <c r="E101" s="33" t="b">
        <f t="shared" si="3"/>
        <v>0</v>
      </c>
      <c r="H101" s="88"/>
      <c r="I101" s="27"/>
    </row>
    <row r="102" spans="1:9" ht="18" customHeight="1" x14ac:dyDescent="0.2">
      <c r="A102" s="25">
        <v>12</v>
      </c>
      <c r="B102" s="1"/>
      <c r="C102" s="26" t="s">
        <v>11</v>
      </c>
      <c r="D102" s="2"/>
      <c r="E102" s="33" t="b">
        <f t="shared" si="3"/>
        <v>0</v>
      </c>
      <c r="H102" s="88"/>
      <c r="I102" s="27"/>
    </row>
    <row r="103" spans="1:9" ht="18" customHeight="1" x14ac:dyDescent="0.2">
      <c r="A103" s="25">
        <v>13</v>
      </c>
      <c r="B103" s="1"/>
      <c r="C103" s="26" t="s">
        <v>11</v>
      </c>
      <c r="D103" s="2"/>
      <c r="E103" s="33" t="b">
        <f t="shared" si="3"/>
        <v>0</v>
      </c>
      <c r="H103" s="88"/>
      <c r="I103" s="27"/>
    </row>
    <row r="104" spans="1:9" ht="18" customHeight="1" x14ac:dyDescent="0.2">
      <c r="A104" s="25">
        <v>14</v>
      </c>
      <c r="B104" s="1"/>
      <c r="C104" s="26" t="s">
        <v>11</v>
      </c>
      <c r="D104" s="2"/>
      <c r="E104" s="33" t="b">
        <f t="shared" si="3"/>
        <v>0</v>
      </c>
      <c r="H104" s="88"/>
      <c r="I104" s="27"/>
    </row>
    <row r="105" spans="1:9" ht="18" customHeight="1" x14ac:dyDescent="0.2">
      <c r="A105" s="25">
        <v>15</v>
      </c>
      <c r="B105" s="1"/>
      <c r="C105" s="26" t="s">
        <v>11</v>
      </c>
      <c r="D105" s="2"/>
      <c r="E105" s="33" t="b">
        <f t="shared" si="3"/>
        <v>0</v>
      </c>
      <c r="H105" s="88"/>
      <c r="I105" s="27"/>
    </row>
    <row r="106" spans="1:9" ht="18" customHeight="1" x14ac:dyDescent="0.2">
      <c r="A106" s="25">
        <v>16</v>
      </c>
      <c r="B106" s="1"/>
      <c r="C106" s="26" t="s">
        <v>11</v>
      </c>
      <c r="D106" s="2"/>
      <c r="E106" s="33" t="b">
        <f t="shared" si="3"/>
        <v>0</v>
      </c>
      <c r="H106" s="88"/>
      <c r="I106" s="27"/>
    </row>
    <row r="107" spans="1:9" ht="18" customHeight="1" x14ac:dyDescent="0.2">
      <c r="A107" s="25">
        <v>17</v>
      </c>
      <c r="B107" s="1"/>
      <c r="C107" s="26" t="s">
        <v>11</v>
      </c>
      <c r="D107" s="2"/>
      <c r="E107" s="33" t="b">
        <f t="shared" si="3"/>
        <v>0</v>
      </c>
      <c r="H107" s="88"/>
      <c r="I107" s="27"/>
    </row>
    <row r="108" spans="1:9" ht="18" customHeight="1" x14ac:dyDescent="0.2">
      <c r="A108" s="25">
        <v>18</v>
      </c>
      <c r="B108" s="1"/>
      <c r="C108" s="26" t="s">
        <v>11</v>
      </c>
      <c r="D108" s="2"/>
      <c r="E108" s="33" t="b">
        <f t="shared" si="3"/>
        <v>0</v>
      </c>
      <c r="H108" s="88"/>
      <c r="I108" s="27"/>
    </row>
    <row r="109" spans="1:9" ht="18" customHeight="1" x14ac:dyDescent="0.2">
      <c r="A109" s="25">
        <v>19</v>
      </c>
      <c r="B109" s="1"/>
      <c r="C109" s="26" t="s">
        <v>11</v>
      </c>
      <c r="D109" s="2"/>
      <c r="E109" s="33" t="b">
        <f t="shared" si="3"/>
        <v>0</v>
      </c>
      <c r="H109" s="88"/>
      <c r="I109" s="27"/>
    </row>
    <row r="110" spans="1:9" ht="18" customHeight="1" x14ac:dyDescent="0.2">
      <c r="A110" s="25">
        <v>20</v>
      </c>
      <c r="B110" s="1"/>
      <c r="C110" s="26" t="s">
        <v>11</v>
      </c>
      <c r="D110" s="2"/>
      <c r="E110" s="33" t="b">
        <f t="shared" si="3"/>
        <v>0</v>
      </c>
      <c r="H110" s="88"/>
      <c r="I110" s="27"/>
    </row>
    <row r="111" spans="1:9" ht="18" customHeight="1" x14ac:dyDescent="0.2">
      <c r="A111" s="25">
        <v>21</v>
      </c>
      <c r="B111" s="1"/>
      <c r="C111" s="26" t="s">
        <v>11</v>
      </c>
      <c r="D111" s="2"/>
      <c r="E111" s="33" t="b">
        <f t="shared" si="3"/>
        <v>0</v>
      </c>
      <c r="H111" s="88"/>
      <c r="I111" s="27"/>
    </row>
    <row r="112" spans="1:9" ht="18" customHeight="1" x14ac:dyDescent="0.2">
      <c r="A112" s="25">
        <v>22</v>
      </c>
      <c r="B112" s="1"/>
      <c r="C112" s="26" t="s">
        <v>11</v>
      </c>
      <c r="D112" s="2"/>
      <c r="E112" s="33" t="b">
        <f t="shared" si="3"/>
        <v>0</v>
      </c>
      <c r="H112" s="88"/>
      <c r="I112" s="27"/>
    </row>
    <row r="113" spans="1:8" ht="18" customHeight="1" x14ac:dyDescent="0.2">
      <c r="A113" s="25">
        <v>23</v>
      </c>
      <c r="B113" s="157" t="s">
        <v>436</v>
      </c>
      <c r="C113" s="26" t="s">
        <v>12</v>
      </c>
      <c r="D113" s="2">
        <v>2</v>
      </c>
      <c r="E113" s="33">
        <f t="shared" ref="E113:E127" si="4">IF(C113="PP",IF(D113=1,200,IF(D113=2,160,IF(D113=3,130,IF(D113=4,110,IF(D113=5,90,IF(D113=6,70)))))))</f>
        <v>160</v>
      </c>
      <c r="H113" s="88"/>
    </row>
    <row r="114" spans="1:8" ht="18" customHeight="1" x14ac:dyDescent="0.2">
      <c r="A114" s="25">
        <v>24</v>
      </c>
      <c r="B114" s="157" t="s">
        <v>435</v>
      </c>
      <c r="C114" s="26" t="s">
        <v>12</v>
      </c>
      <c r="D114" s="2">
        <v>5</v>
      </c>
      <c r="E114" s="33">
        <f t="shared" si="4"/>
        <v>90</v>
      </c>
      <c r="H114" s="88"/>
    </row>
    <row r="115" spans="1:8" ht="18" customHeight="1" x14ac:dyDescent="0.2">
      <c r="A115" s="25">
        <v>25</v>
      </c>
      <c r="B115" s="1"/>
      <c r="C115" s="26" t="s">
        <v>12</v>
      </c>
      <c r="D115" s="2"/>
      <c r="E115" s="33" t="b">
        <f t="shared" si="4"/>
        <v>0</v>
      </c>
      <c r="H115" s="88"/>
    </row>
    <row r="116" spans="1:8" ht="18" customHeight="1" x14ac:dyDescent="0.2">
      <c r="A116" s="25">
        <v>26</v>
      </c>
      <c r="B116" s="1"/>
      <c r="C116" s="26" t="s">
        <v>12</v>
      </c>
      <c r="D116" s="2"/>
      <c r="E116" s="33" t="b">
        <f t="shared" si="4"/>
        <v>0</v>
      </c>
      <c r="H116" s="88"/>
    </row>
    <row r="117" spans="1:8" ht="18" customHeight="1" x14ac:dyDescent="0.2">
      <c r="A117" s="25">
        <v>27</v>
      </c>
      <c r="B117" s="1"/>
      <c r="C117" s="26" t="s">
        <v>12</v>
      </c>
      <c r="D117" s="2"/>
      <c r="E117" s="33" t="b">
        <f t="shared" si="4"/>
        <v>0</v>
      </c>
      <c r="H117" s="88"/>
    </row>
    <row r="118" spans="1:8" ht="18" customHeight="1" x14ac:dyDescent="0.2">
      <c r="A118" s="25">
        <v>28</v>
      </c>
      <c r="B118" s="1"/>
      <c r="C118" s="26" t="s">
        <v>12</v>
      </c>
      <c r="D118" s="2"/>
      <c r="E118" s="33" t="b">
        <f t="shared" si="4"/>
        <v>0</v>
      </c>
      <c r="H118" s="88"/>
    </row>
    <row r="119" spans="1:8" ht="18" customHeight="1" x14ac:dyDescent="0.2">
      <c r="A119" s="25">
        <v>29</v>
      </c>
      <c r="B119" s="1"/>
      <c r="C119" s="26" t="s">
        <v>12</v>
      </c>
      <c r="D119" s="2"/>
      <c r="E119" s="33" t="b">
        <f t="shared" si="4"/>
        <v>0</v>
      </c>
      <c r="H119" s="88"/>
    </row>
    <row r="120" spans="1:8" ht="18" customHeight="1" x14ac:dyDescent="0.2">
      <c r="A120" s="25">
        <v>30</v>
      </c>
      <c r="B120" s="1"/>
      <c r="C120" s="26" t="s">
        <v>12</v>
      </c>
      <c r="D120" s="2"/>
      <c r="E120" s="33" t="b">
        <f t="shared" si="4"/>
        <v>0</v>
      </c>
      <c r="H120" s="88"/>
    </row>
    <row r="121" spans="1:8" ht="18" customHeight="1" x14ac:dyDescent="0.2">
      <c r="A121" s="25">
        <v>31</v>
      </c>
      <c r="B121" s="1"/>
      <c r="C121" s="26" t="s">
        <v>12</v>
      </c>
      <c r="D121" s="2"/>
      <c r="E121" s="33" t="b">
        <f t="shared" si="4"/>
        <v>0</v>
      </c>
      <c r="H121" s="88"/>
    </row>
    <row r="122" spans="1:8" ht="18" customHeight="1" x14ac:dyDescent="0.2">
      <c r="A122" s="25">
        <v>32</v>
      </c>
      <c r="B122" s="1"/>
      <c r="C122" s="26" t="s">
        <v>12</v>
      </c>
      <c r="D122" s="2"/>
      <c r="E122" s="33" t="b">
        <f t="shared" si="4"/>
        <v>0</v>
      </c>
      <c r="H122" s="88"/>
    </row>
    <row r="123" spans="1:8" ht="18" customHeight="1" x14ac:dyDescent="0.2">
      <c r="A123" s="25">
        <v>33</v>
      </c>
      <c r="B123" s="1"/>
      <c r="C123" s="26" t="s">
        <v>12</v>
      </c>
      <c r="D123" s="2"/>
      <c r="E123" s="33" t="b">
        <f t="shared" si="4"/>
        <v>0</v>
      </c>
      <c r="H123" s="88"/>
    </row>
    <row r="124" spans="1:8" ht="18" customHeight="1" x14ac:dyDescent="0.2">
      <c r="A124" s="25">
        <v>34</v>
      </c>
      <c r="B124" s="1"/>
      <c r="C124" s="26" t="s">
        <v>12</v>
      </c>
      <c r="D124" s="2"/>
      <c r="E124" s="33" t="b">
        <f t="shared" si="4"/>
        <v>0</v>
      </c>
      <c r="H124" s="88"/>
    </row>
    <row r="125" spans="1:8" ht="18" customHeight="1" x14ac:dyDescent="0.2">
      <c r="A125" s="25">
        <v>35</v>
      </c>
      <c r="B125" s="1"/>
      <c r="C125" s="26" t="s">
        <v>12</v>
      </c>
      <c r="D125" s="2"/>
      <c r="E125" s="33" t="b">
        <f t="shared" si="4"/>
        <v>0</v>
      </c>
      <c r="H125" s="88"/>
    </row>
    <row r="126" spans="1:8" ht="18" customHeight="1" x14ac:dyDescent="0.2">
      <c r="A126" s="25">
        <v>36</v>
      </c>
      <c r="B126" s="1"/>
      <c r="C126" s="26" t="s">
        <v>12</v>
      </c>
      <c r="D126" s="2"/>
      <c r="E126" s="33" t="b">
        <f t="shared" si="4"/>
        <v>0</v>
      </c>
      <c r="H126" s="88"/>
    </row>
    <row r="127" spans="1:8" ht="18" customHeight="1" x14ac:dyDescent="0.2">
      <c r="A127" s="25">
        <v>37</v>
      </c>
      <c r="B127" s="1"/>
      <c r="C127" s="26" t="s">
        <v>12</v>
      </c>
      <c r="D127" s="2"/>
      <c r="E127" s="33" t="b">
        <f t="shared" si="4"/>
        <v>0</v>
      </c>
      <c r="H127" s="88"/>
    </row>
    <row r="128" spans="1:8" ht="18" customHeight="1" x14ac:dyDescent="0.2">
      <c r="A128" s="25">
        <v>38</v>
      </c>
      <c r="B128" s="1"/>
      <c r="C128" s="26" t="s">
        <v>87</v>
      </c>
      <c r="D128" s="2"/>
      <c r="E128" s="33" t="b">
        <f>IF(C128="FR",IF(D128=1,160,IF(D128=2,130,IF(D128=3,100,IF(D128=4,90,IF(D128=5,70,IF(D128=6,60)))))))</f>
        <v>0</v>
      </c>
      <c r="H128" s="88"/>
    </row>
    <row r="129" spans="1:9" ht="18" customHeight="1" x14ac:dyDescent="0.2">
      <c r="A129" s="25">
        <v>39</v>
      </c>
      <c r="B129" s="1"/>
      <c r="C129" s="26" t="s">
        <v>87</v>
      </c>
      <c r="D129" s="2"/>
      <c r="E129" s="33" t="b">
        <f>IF(C129="FR",IF(D129=1,160,IF(D129=2,130,IF(D129=3,100,IF(D129=4,90,IF(D129=5,70,IF(D129=6,60)))))))</f>
        <v>0</v>
      </c>
      <c r="H129" s="88"/>
    </row>
    <row r="130" spans="1:9" ht="18" customHeight="1" x14ac:dyDescent="0.2">
      <c r="A130" s="25">
        <v>40</v>
      </c>
      <c r="B130" s="1"/>
      <c r="C130" s="26" t="s">
        <v>87</v>
      </c>
      <c r="D130" s="2"/>
      <c r="E130" s="33" t="b">
        <f>IF(C130="FR",IF(D130=1,160,IF(D130=2,130,IF(D130=3,100,IF(D130=4,90,IF(D130=5,70,IF(D130=6,60)))))))</f>
        <v>0</v>
      </c>
      <c r="H130" s="88"/>
    </row>
    <row r="131" spans="1:9" ht="18" customHeight="1" x14ac:dyDescent="0.2">
      <c r="A131" s="25">
        <v>41</v>
      </c>
      <c r="B131" s="1"/>
      <c r="C131" s="26" t="s">
        <v>87</v>
      </c>
      <c r="D131" s="2"/>
      <c r="E131" s="33" t="b">
        <f>IF(C131="FR",IF(D131=1,160,IF(D131=2,130,IF(D131=3,100,IF(D131=4,90,IF(D131=5,70,IF(D131=6,60)))))))</f>
        <v>0</v>
      </c>
      <c r="H131" s="88"/>
    </row>
    <row r="132" spans="1:9" ht="18" customHeight="1" x14ac:dyDescent="0.2">
      <c r="A132" s="25">
        <v>42</v>
      </c>
      <c r="B132" s="1"/>
      <c r="C132" s="26" t="s">
        <v>17</v>
      </c>
      <c r="D132" s="2"/>
      <c r="E132" s="33" t="b">
        <f>IF(C132="RS",IF(D132=1,500))</f>
        <v>0</v>
      </c>
      <c r="H132" s="88"/>
    </row>
    <row r="133" spans="1:9" ht="18" customHeight="1" x14ac:dyDescent="0.2">
      <c r="A133" s="25">
        <v>43</v>
      </c>
      <c r="B133" s="1"/>
      <c r="C133" s="26" t="s">
        <v>18</v>
      </c>
      <c r="D133" s="2"/>
      <c r="E133" s="33" t="b">
        <f>IF(C133="RP",IF(D133=1,100))</f>
        <v>0</v>
      </c>
      <c r="H133" s="88"/>
    </row>
    <row r="134" spans="1:9" ht="18" customHeight="1" x14ac:dyDescent="0.2">
      <c r="A134" s="25">
        <v>44</v>
      </c>
      <c r="B134" s="1"/>
      <c r="C134" s="26" t="s">
        <v>59</v>
      </c>
      <c r="D134" s="2"/>
      <c r="E134" s="33" t="b">
        <f>IF(C134="FAI",IF(D134=1,200,IF(D134=2,160,IF(D134=3,130))))</f>
        <v>0</v>
      </c>
      <c r="H134" s="88"/>
    </row>
    <row r="135" spans="1:9" ht="18" customHeight="1" x14ac:dyDescent="0.2">
      <c r="A135" s="25">
        <v>45</v>
      </c>
      <c r="B135" s="1"/>
      <c r="C135" s="26" t="s">
        <v>59</v>
      </c>
      <c r="D135" s="2"/>
      <c r="E135" s="33" t="b">
        <f>IF(C135="FAI",IF(D135=1,200,IF(D135=2,160,IF(D135=3,130))))</f>
        <v>0</v>
      </c>
      <c r="H135" s="88"/>
    </row>
    <row r="136" spans="1:9" ht="18" customHeight="1" x14ac:dyDescent="0.2">
      <c r="A136" s="25">
        <v>46</v>
      </c>
      <c r="B136" s="1"/>
      <c r="C136" s="26" t="s">
        <v>59</v>
      </c>
      <c r="D136" s="2"/>
      <c r="E136" s="33" t="b">
        <f>IF(C136="FAI",IF(D136=1,200,IF(D136=2,160,IF(D136=3,130))))</f>
        <v>0</v>
      </c>
      <c r="H136" s="88"/>
    </row>
    <row r="137" spans="1:9" ht="18" customHeight="1" x14ac:dyDescent="0.2">
      <c r="A137" s="25">
        <v>47</v>
      </c>
      <c r="B137" s="1"/>
      <c r="C137" s="26" t="s">
        <v>60</v>
      </c>
      <c r="D137" s="2"/>
      <c r="E137" s="33" t="b">
        <f>IF(C137="PL",IF(D137=1,110,IF(D137=2,90,IF(D137=3,70))))</f>
        <v>0</v>
      </c>
      <c r="H137" s="88"/>
    </row>
    <row r="138" spans="1:9" ht="18" customHeight="1" x14ac:dyDescent="0.2">
      <c r="A138" s="25">
        <v>48</v>
      </c>
      <c r="B138" s="1"/>
      <c r="C138" s="26" t="s">
        <v>60</v>
      </c>
      <c r="D138" s="2"/>
      <c r="E138" s="33" t="b">
        <f>IF(C138="PL",IF(D138=1,110,IF(D138=2,90,IF(D138=3,70))))</f>
        <v>0</v>
      </c>
      <c r="H138" s="88"/>
    </row>
    <row r="139" spans="1:9" ht="18" customHeight="1" x14ac:dyDescent="0.2">
      <c r="A139" s="25">
        <v>49</v>
      </c>
      <c r="B139" s="1"/>
      <c r="C139" s="26" t="s">
        <v>60</v>
      </c>
      <c r="D139" s="2"/>
      <c r="E139" s="33" t="b">
        <f>IF(C139="PL",IF(D139=1,110,IF(D139=2,90,IF(D139=3,70))))</f>
        <v>0</v>
      </c>
      <c r="H139" s="88"/>
    </row>
    <row r="140" spans="1:9" ht="18" customHeight="1" x14ac:dyDescent="0.2">
      <c r="A140" s="25">
        <v>50</v>
      </c>
      <c r="B140" s="1"/>
      <c r="C140" s="26" t="s">
        <v>60</v>
      </c>
      <c r="D140" s="2"/>
      <c r="E140" s="33" t="b">
        <f>IF(C140="PL",IF(D140=1,110,IF(D140=2,90,IF(D140=3,70))))</f>
        <v>0</v>
      </c>
      <c r="H140" s="88"/>
    </row>
    <row r="141" spans="1:9" ht="24.6" customHeight="1" x14ac:dyDescent="0.2">
      <c r="A141" s="228" t="s">
        <v>15</v>
      </c>
      <c r="B141" s="229"/>
      <c r="C141" s="229"/>
      <c r="D141" s="230"/>
      <c r="E141" s="34">
        <f>SUM(E91:E140)</f>
        <v>540</v>
      </c>
      <c r="H141" s="88"/>
    </row>
    <row r="142" spans="1:9" ht="17.45" customHeight="1" x14ac:dyDescent="0.2">
      <c r="A142" s="20"/>
      <c r="B142" s="21"/>
      <c r="C142" s="22"/>
      <c r="D142" s="22"/>
      <c r="E142" s="28"/>
      <c r="H142" s="88"/>
      <c r="I142" s="27"/>
    </row>
    <row r="143" spans="1:9" ht="27.6" customHeight="1" x14ac:dyDescent="0.35">
      <c r="A143" s="226" t="s">
        <v>7</v>
      </c>
      <c r="B143" s="227"/>
      <c r="C143" s="227"/>
      <c r="D143" s="227"/>
      <c r="E143" s="227"/>
      <c r="H143" s="88"/>
      <c r="I143" s="27"/>
    </row>
    <row r="144" spans="1:9" ht="54" customHeight="1" x14ac:dyDescent="0.2">
      <c r="A144" s="15" t="s">
        <v>0</v>
      </c>
      <c r="B144" s="24" t="s">
        <v>74</v>
      </c>
      <c r="C144" s="17" t="s">
        <v>56</v>
      </c>
      <c r="D144" s="17" t="s">
        <v>3</v>
      </c>
      <c r="E144" s="17" t="s">
        <v>2</v>
      </c>
      <c r="H144" s="88"/>
      <c r="I144" s="27"/>
    </row>
    <row r="145" spans="1:5" ht="30.6" customHeight="1" x14ac:dyDescent="0.2">
      <c r="A145" s="25">
        <v>1</v>
      </c>
      <c r="B145" s="29" t="s">
        <v>88</v>
      </c>
      <c r="C145" s="39"/>
      <c r="D145" s="30" t="s">
        <v>11</v>
      </c>
      <c r="E145" s="35" t="b">
        <f>IF(D145="MP",IF(C145=1,1500))</f>
        <v>0</v>
      </c>
    </row>
    <row r="146" spans="1:5" ht="19.899999999999999" customHeight="1" x14ac:dyDescent="0.2">
      <c r="A146" s="25">
        <v>2</v>
      </c>
      <c r="B146" s="29" t="s">
        <v>8</v>
      </c>
      <c r="C146" s="39"/>
      <c r="D146" s="30" t="s">
        <v>11</v>
      </c>
      <c r="E146" s="35" t="b">
        <f>IF(D146="MP",IF(C146=1,800))</f>
        <v>0</v>
      </c>
    </row>
    <row r="147" spans="1:5" ht="19.899999999999999" customHeight="1" x14ac:dyDescent="0.2">
      <c r="A147" s="25">
        <v>3</v>
      </c>
      <c r="B147" s="29" t="s">
        <v>9</v>
      </c>
      <c r="C147" s="39"/>
      <c r="D147" s="30" t="s">
        <v>11</v>
      </c>
      <c r="E147" s="35" t="b">
        <f>IF(D147="MP",IF(C147=1,800))</f>
        <v>0</v>
      </c>
    </row>
    <row r="148" spans="1:5" ht="19.899999999999999" customHeight="1" x14ac:dyDescent="0.2">
      <c r="A148" s="25">
        <v>4</v>
      </c>
      <c r="B148" s="29" t="s">
        <v>89</v>
      </c>
      <c r="C148" s="39"/>
      <c r="D148" s="30" t="s">
        <v>11</v>
      </c>
      <c r="E148" s="35" t="b">
        <f>IF(D148="MP",IF(C148=1,800))</f>
        <v>0</v>
      </c>
    </row>
    <row r="149" spans="1:5" ht="19.899999999999999" customHeight="1" x14ac:dyDescent="0.2">
      <c r="A149" s="25">
        <v>5</v>
      </c>
      <c r="B149" s="29" t="s">
        <v>90</v>
      </c>
      <c r="C149" s="39"/>
      <c r="D149" s="30" t="s">
        <v>11</v>
      </c>
      <c r="E149" s="35" t="b">
        <f>IF(D149="MP",IF(C149=1,800))</f>
        <v>0</v>
      </c>
    </row>
    <row r="150" spans="1:5" ht="19.899999999999999" customHeight="1" x14ac:dyDescent="0.2">
      <c r="A150" s="25">
        <v>6</v>
      </c>
      <c r="B150" s="1" t="s">
        <v>434</v>
      </c>
      <c r="C150" s="3">
        <v>1</v>
      </c>
      <c r="D150" s="30">
        <v>500</v>
      </c>
      <c r="E150" s="35">
        <f>PRODUCT(C150*D150)</f>
        <v>500</v>
      </c>
    </row>
    <row r="151" spans="1:5" ht="19.899999999999999" customHeight="1" x14ac:dyDescent="0.2">
      <c r="A151" s="25">
        <v>7</v>
      </c>
      <c r="B151" s="1" t="s">
        <v>64</v>
      </c>
      <c r="C151" s="3"/>
      <c r="D151" s="30">
        <v>200</v>
      </c>
      <c r="E151" s="35">
        <f>PRODUCT(C151*D151)</f>
        <v>0</v>
      </c>
    </row>
    <row r="152" spans="1:5" ht="30.6" customHeight="1" x14ac:dyDescent="0.2">
      <c r="A152" s="25">
        <v>8</v>
      </c>
      <c r="B152" s="1" t="s">
        <v>433</v>
      </c>
      <c r="C152" s="3"/>
      <c r="D152" s="30">
        <v>200</v>
      </c>
      <c r="E152" s="35">
        <f>PRODUCT(C152*D152)</f>
        <v>0</v>
      </c>
    </row>
    <row r="153" spans="1:5" ht="19.899999999999999" customHeight="1" x14ac:dyDescent="0.2">
      <c r="A153" s="25">
        <v>9</v>
      </c>
      <c r="B153" s="1" t="s">
        <v>5</v>
      </c>
      <c r="C153" s="3">
        <v>1</v>
      </c>
      <c r="D153" s="30">
        <v>200</v>
      </c>
      <c r="E153" s="35">
        <f>PRODUCT(C153*D153)</f>
        <v>200</v>
      </c>
    </row>
    <row r="154" spans="1:5" ht="19.899999999999999" customHeight="1" x14ac:dyDescent="0.2">
      <c r="A154" s="25">
        <v>10</v>
      </c>
      <c r="B154" s="1" t="s">
        <v>41</v>
      </c>
      <c r="C154" s="3"/>
      <c r="D154" s="30">
        <v>200</v>
      </c>
      <c r="E154" s="35">
        <f>PRODUCT(C154*D154)</f>
        <v>0</v>
      </c>
    </row>
    <row r="155" spans="1:5" ht="26.45" customHeight="1" x14ac:dyDescent="0.2">
      <c r="A155" s="228" t="s">
        <v>33</v>
      </c>
      <c r="B155" s="229"/>
      <c r="C155" s="229"/>
      <c r="D155" s="230"/>
      <c r="E155" s="36">
        <f>SUM(E145:E154)</f>
        <v>700</v>
      </c>
    </row>
    <row r="156" spans="1:5" ht="14.45" customHeight="1" x14ac:dyDescent="0.2"/>
    <row r="157" spans="1:5" ht="25.9" customHeight="1" x14ac:dyDescent="0.35">
      <c r="A157" s="223" t="s">
        <v>29</v>
      </c>
      <c r="B157" s="231"/>
      <c r="C157" s="231"/>
      <c r="D157" s="231"/>
      <c r="E157" s="232"/>
    </row>
    <row r="158" spans="1:5" ht="36" customHeight="1" x14ac:dyDescent="0.2">
      <c r="A158" s="15" t="s">
        <v>0</v>
      </c>
      <c r="B158" s="31" t="s">
        <v>30</v>
      </c>
      <c r="C158" s="18" t="s">
        <v>31</v>
      </c>
      <c r="D158" s="17" t="s">
        <v>91</v>
      </c>
      <c r="E158" s="17" t="s">
        <v>2</v>
      </c>
    </row>
    <row r="159" spans="1:5" ht="34.15" customHeight="1" x14ac:dyDescent="0.2">
      <c r="A159" s="25">
        <v>1</v>
      </c>
      <c r="B159" s="29" t="s">
        <v>92</v>
      </c>
      <c r="C159" s="2">
        <v>7</v>
      </c>
      <c r="D159" s="26">
        <v>20</v>
      </c>
      <c r="E159" s="35">
        <f>PRODUCT(C159*D159)</f>
        <v>140</v>
      </c>
    </row>
    <row r="160" spans="1:5" ht="23.45" customHeight="1" x14ac:dyDescent="0.2">
      <c r="A160" s="228" t="s">
        <v>34</v>
      </c>
      <c r="B160" s="229"/>
      <c r="C160" s="229"/>
      <c r="D160" s="230"/>
      <c r="E160" s="36">
        <f>SUM(E159:E159)</f>
        <v>140</v>
      </c>
    </row>
    <row r="161" spans="1:7" ht="23.45" customHeight="1" x14ac:dyDescent="0.2">
      <c r="A161" s="89">
        <v>2</v>
      </c>
      <c r="B161" s="218" t="s">
        <v>93</v>
      </c>
      <c r="C161" s="218"/>
      <c r="D161" s="218"/>
      <c r="E161" s="219"/>
    </row>
    <row r="162" spans="1:7" ht="27.6" customHeight="1" x14ac:dyDescent="0.2">
      <c r="A162" s="90">
        <v>3</v>
      </c>
      <c r="B162" s="218" t="s">
        <v>94</v>
      </c>
      <c r="C162" s="218"/>
      <c r="D162" s="218"/>
      <c r="E162" s="219"/>
      <c r="G162" s="32" t="s">
        <v>32</v>
      </c>
    </row>
    <row r="163" spans="1:7" ht="19.149999999999999" customHeight="1" x14ac:dyDescent="0.2"/>
    <row r="164" spans="1:7" ht="33.6" customHeight="1" x14ac:dyDescent="0.2">
      <c r="A164" s="220" t="s">
        <v>58</v>
      </c>
      <c r="B164" s="221"/>
      <c r="C164" s="221"/>
      <c r="D164" s="222"/>
      <c r="E164" s="109">
        <f>SUM(E63+E74+E87+E141+E155+E160)</f>
        <v>2480</v>
      </c>
    </row>
    <row r="165" spans="1:7" ht="20.100000000000001" customHeight="1" x14ac:dyDescent="0.2"/>
    <row r="166" spans="1:7" ht="15" x14ac:dyDescent="0.2">
      <c r="C166" s="41" t="s">
        <v>57</v>
      </c>
      <c r="D166" s="32"/>
    </row>
  </sheetData>
  <sheetProtection password="E8CE" sheet="1"/>
  <mergeCells count="19">
    <mergeCell ref="A8:E9"/>
    <mergeCell ref="C1:E6"/>
    <mergeCell ref="A11:E11"/>
    <mergeCell ref="A76:E76"/>
    <mergeCell ref="A13:E13"/>
    <mergeCell ref="A63:D63"/>
    <mergeCell ref="A65:E65"/>
    <mergeCell ref="A74:D74"/>
    <mergeCell ref="A164:D164"/>
    <mergeCell ref="A78:E78"/>
    <mergeCell ref="A143:E143"/>
    <mergeCell ref="A155:D155"/>
    <mergeCell ref="A89:E89"/>
    <mergeCell ref="A87:D87"/>
    <mergeCell ref="A141:D141"/>
    <mergeCell ref="A157:E157"/>
    <mergeCell ref="A160:D160"/>
    <mergeCell ref="B162:E162"/>
    <mergeCell ref="B161:E161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5F00C-B6EA-4C45-AC15-A262DD6961A0}">
  <dimension ref="A1:I162"/>
  <sheetViews>
    <sheetView workbookViewId="0">
      <selection activeCell="A13" sqref="A13:E13"/>
    </sheetView>
  </sheetViews>
  <sheetFormatPr defaultColWidth="8.85546875" defaultRowHeight="12.75" x14ac:dyDescent="0.2"/>
  <cols>
    <col min="1" max="1" width="6.85546875" customWidth="1"/>
    <col min="2" max="2" width="75.28515625" customWidth="1"/>
    <col min="3" max="3" width="18.5703125" customWidth="1"/>
    <col min="4" max="4" width="14.7109375" customWidth="1"/>
    <col min="5" max="5" width="20.140625" customWidth="1"/>
  </cols>
  <sheetData>
    <row r="1" spans="1:5" x14ac:dyDescent="0.2">
      <c r="C1" s="197" t="s">
        <v>483</v>
      </c>
      <c r="D1" s="198"/>
      <c r="E1" s="199"/>
    </row>
    <row r="2" spans="1:5" ht="13.15" customHeight="1" x14ac:dyDescent="0.2">
      <c r="C2" s="200"/>
      <c r="D2" s="201"/>
      <c r="E2" s="202"/>
    </row>
    <row r="3" spans="1:5" x14ac:dyDescent="0.2">
      <c r="C3" s="200"/>
      <c r="D3" s="201"/>
      <c r="E3" s="202"/>
    </row>
    <row r="4" spans="1:5" x14ac:dyDescent="0.2">
      <c r="C4" s="200"/>
      <c r="D4" s="201"/>
      <c r="E4" s="202"/>
    </row>
    <row r="5" spans="1:5" x14ac:dyDescent="0.2">
      <c r="C5" s="200"/>
      <c r="D5" s="201"/>
      <c r="E5" s="202"/>
    </row>
    <row r="6" spans="1:5" x14ac:dyDescent="0.2">
      <c r="C6" s="203"/>
      <c r="D6" s="204"/>
      <c r="E6" s="205"/>
    </row>
    <row r="8" spans="1:5" x14ac:dyDescent="0.2">
      <c r="A8" s="196" t="s">
        <v>138</v>
      </c>
      <c r="B8" s="196"/>
      <c r="C8" s="196"/>
      <c r="D8" s="196"/>
      <c r="E8" s="196"/>
    </row>
    <row r="9" spans="1:5" ht="15.6" customHeight="1" x14ac:dyDescent="0.2">
      <c r="A9" s="196"/>
      <c r="B9" s="196"/>
      <c r="C9" s="196"/>
      <c r="D9" s="196"/>
      <c r="E9" s="196"/>
    </row>
    <row r="10" spans="1:5" ht="15.6" customHeight="1" x14ac:dyDescent="0.2">
      <c r="A10" s="5"/>
      <c r="B10" s="5"/>
      <c r="C10" s="5"/>
      <c r="D10" s="5"/>
      <c r="E10" s="5"/>
    </row>
    <row r="11" spans="1:5" ht="33.6" customHeight="1" x14ac:dyDescent="0.2">
      <c r="A11" s="206" t="s">
        <v>36</v>
      </c>
      <c r="B11" s="207"/>
      <c r="C11" s="207"/>
      <c r="D11" s="207"/>
      <c r="E11" s="207"/>
    </row>
    <row r="12" spans="1:5" ht="19.899999999999999" customHeight="1" x14ac:dyDescent="0.2">
      <c r="A12" s="5"/>
      <c r="B12" s="5"/>
      <c r="C12" s="5"/>
      <c r="D12" s="5"/>
      <c r="E12" s="5"/>
    </row>
    <row r="13" spans="1:5" ht="25.9" customHeight="1" x14ac:dyDescent="0.35">
      <c r="A13" s="210" t="s">
        <v>23</v>
      </c>
      <c r="B13" s="211"/>
      <c r="C13" s="211"/>
      <c r="D13" s="211"/>
      <c r="E13" s="212"/>
    </row>
    <row r="14" spans="1:5" ht="36.6" customHeight="1" x14ac:dyDescent="0.2">
      <c r="A14" s="6" t="s">
        <v>0</v>
      </c>
      <c r="B14" s="7" t="s">
        <v>68</v>
      </c>
      <c r="C14" s="8" t="s">
        <v>13</v>
      </c>
      <c r="D14" s="8" t="s">
        <v>35</v>
      </c>
      <c r="E14" s="8" t="s">
        <v>2</v>
      </c>
    </row>
    <row r="15" spans="1:5" ht="18" customHeight="1" x14ac:dyDescent="0.2">
      <c r="A15" s="9">
        <v>1</v>
      </c>
      <c r="B15" s="1" t="s">
        <v>482</v>
      </c>
      <c r="C15" s="10" t="s">
        <v>24</v>
      </c>
      <c r="D15" s="2">
        <v>4</v>
      </c>
      <c r="E15" s="33">
        <f>IF(C15="M",IF(D15=1,1500,IF(D15=2,1170,IF(D15=3,1000,IF(D15=4,830,IF(D15=5,670,IF(D15=6,500)))))))</f>
        <v>830</v>
      </c>
    </row>
    <row r="16" spans="1:5" ht="18" customHeight="1" x14ac:dyDescent="0.2">
      <c r="A16" s="9">
        <v>2</v>
      </c>
      <c r="B16" s="1"/>
      <c r="C16" s="10" t="s">
        <v>24</v>
      </c>
      <c r="D16" s="2"/>
      <c r="E16" s="33" t="b">
        <f>IF(C16="M",IF(D16=1,1500,IF(D16=2,1170,IF(D16=3,1000,IF(D16=4,830,IF(D16=5,670,IF(D16=6,500)))))))</f>
        <v>0</v>
      </c>
    </row>
    <row r="17" spans="1:5" ht="18" customHeight="1" x14ac:dyDescent="0.2">
      <c r="A17" s="9">
        <v>3</v>
      </c>
      <c r="B17" s="1" t="s">
        <v>481</v>
      </c>
      <c r="C17" s="10" t="s">
        <v>24</v>
      </c>
      <c r="D17" s="2">
        <v>6</v>
      </c>
      <c r="E17" s="33">
        <f>IF(C17="M",IF(D17=1,1500,IF(D17=2,1170,IF(D17=3,1000,IF(D17=4,830,IF(D17=5,670,IF(D17=6,500)))))))</f>
        <v>500</v>
      </c>
    </row>
    <row r="18" spans="1:5" ht="18" customHeight="1" x14ac:dyDescent="0.2">
      <c r="A18" s="9">
        <v>4</v>
      </c>
      <c r="B18" s="1" t="s">
        <v>480</v>
      </c>
      <c r="C18" s="10" t="s">
        <v>24</v>
      </c>
      <c r="D18" s="2">
        <v>5</v>
      </c>
      <c r="E18" s="33">
        <f>IF(C18="M",IF(D18=1,1500,IF(D18=2,1170,IF(D18=3,1000,IF(D18=4,830,IF(D18=5,670,IF(D18=6,500)))))))</f>
        <v>670</v>
      </c>
    </row>
    <row r="19" spans="1:5" ht="18" customHeight="1" x14ac:dyDescent="0.2">
      <c r="A19" s="9">
        <v>5</v>
      </c>
      <c r="B19" s="158" t="s">
        <v>479</v>
      </c>
      <c r="C19" s="10" t="s">
        <v>40</v>
      </c>
      <c r="D19" s="2"/>
      <c r="E19" s="33">
        <f>IF(C19="Md",IF(D19=1,500,IF(D19=2,390,IF(D19=3,333,))))</f>
        <v>0</v>
      </c>
    </row>
    <row r="20" spans="1:5" ht="18" customHeight="1" x14ac:dyDescent="0.2">
      <c r="A20" s="9">
        <v>6</v>
      </c>
      <c r="B20" s="1" t="s">
        <v>478</v>
      </c>
      <c r="C20" s="10" t="s">
        <v>40</v>
      </c>
      <c r="D20" s="2">
        <v>2</v>
      </c>
      <c r="E20" s="33">
        <f>IF(C20="Md",IF(D20=1,500,IF(D20=2,390,IF(D20=3,333,))))</f>
        <v>390</v>
      </c>
    </row>
    <row r="21" spans="1:5" ht="18" customHeight="1" x14ac:dyDescent="0.2">
      <c r="A21" s="40">
        <v>7</v>
      </c>
      <c r="B21" s="158" t="s">
        <v>477</v>
      </c>
      <c r="C21" s="10" t="s">
        <v>40</v>
      </c>
      <c r="D21" s="2">
        <v>5</v>
      </c>
      <c r="E21" s="33">
        <f>IF(C21="Md",IF(D21=1,500,IF(D21=2,390,IF(D21=3,333,))))</f>
        <v>0</v>
      </c>
    </row>
    <row r="22" spans="1:5" ht="18" customHeight="1" x14ac:dyDescent="0.2">
      <c r="A22" s="9">
        <v>8</v>
      </c>
      <c r="B22" s="163"/>
      <c r="C22" s="10" t="s">
        <v>40</v>
      </c>
      <c r="D22" s="2"/>
      <c r="E22" s="33">
        <f>IF(C22="Md",IF(D22=1,500,IF(D22=2,390,IF(D22=3,333,))))</f>
        <v>0</v>
      </c>
    </row>
    <row r="23" spans="1:5" ht="18" customHeight="1" x14ac:dyDescent="0.2">
      <c r="A23" s="40">
        <v>9</v>
      </c>
      <c r="B23" s="163"/>
      <c r="C23" s="10" t="s">
        <v>40</v>
      </c>
      <c r="D23" s="2"/>
      <c r="E23" s="33">
        <f>IF(C23="Md",IF(D23=1,500,IF(D23=2,390,IF(D23=3,333,))))</f>
        <v>0</v>
      </c>
    </row>
    <row r="24" spans="1:5" ht="18" customHeight="1" x14ac:dyDescent="0.2">
      <c r="A24" s="9">
        <v>10</v>
      </c>
      <c r="B24" s="1" t="s">
        <v>476</v>
      </c>
      <c r="C24" s="10" t="s">
        <v>11</v>
      </c>
      <c r="D24" s="2">
        <v>1</v>
      </c>
      <c r="E24" s="33">
        <f t="shared" ref="E24:E43" si="0">IF(C24="MP",IF(D24=1,300,IF(D24=2,230,IF(D24=3,200,IF(D24=4,170,IF(D24=5,135,IF(D24=6,100)))))))</f>
        <v>300</v>
      </c>
    </row>
    <row r="25" spans="1:5" ht="18" customHeight="1" x14ac:dyDescent="0.2">
      <c r="A25" s="40">
        <v>11</v>
      </c>
      <c r="B25" s="1" t="s">
        <v>475</v>
      </c>
      <c r="C25" s="10" t="s">
        <v>11</v>
      </c>
      <c r="D25" s="2">
        <v>6</v>
      </c>
      <c r="E25" s="33">
        <f t="shared" si="0"/>
        <v>100</v>
      </c>
    </row>
    <row r="26" spans="1:5" ht="18" customHeight="1" x14ac:dyDescent="0.2">
      <c r="A26" s="9">
        <v>12</v>
      </c>
      <c r="B26" s="1" t="s">
        <v>474</v>
      </c>
      <c r="C26" s="10" t="s">
        <v>11</v>
      </c>
      <c r="D26" s="2">
        <v>2</v>
      </c>
      <c r="E26" s="33">
        <f t="shared" si="0"/>
        <v>230</v>
      </c>
    </row>
    <row r="27" spans="1:5" ht="18" customHeight="1" x14ac:dyDescent="0.2">
      <c r="A27" s="40">
        <v>13</v>
      </c>
      <c r="B27" s="1" t="s">
        <v>473</v>
      </c>
      <c r="C27" s="10" t="s">
        <v>11</v>
      </c>
      <c r="D27" s="2">
        <v>3</v>
      </c>
      <c r="E27" s="33">
        <f t="shared" si="0"/>
        <v>200</v>
      </c>
    </row>
    <row r="28" spans="1:5" ht="18" customHeight="1" x14ac:dyDescent="0.2">
      <c r="A28" s="9">
        <v>14</v>
      </c>
      <c r="B28" s="1" t="s">
        <v>472</v>
      </c>
      <c r="C28" s="10" t="s">
        <v>11</v>
      </c>
      <c r="D28" s="2">
        <v>6</v>
      </c>
      <c r="E28" s="33">
        <f t="shared" si="0"/>
        <v>100</v>
      </c>
    </row>
    <row r="29" spans="1:5" ht="18" customHeight="1" x14ac:dyDescent="0.2">
      <c r="A29" s="40">
        <v>15</v>
      </c>
      <c r="B29" s="1" t="s">
        <v>471</v>
      </c>
      <c r="C29" s="10" t="s">
        <v>11</v>
      </c>
      <c r="D29" s="2">
        <v>4</v>
      </c>
      <c r="E29" s="33">
        <f t="shared" si="0"/>
        <v>170</v>
      </c>
    </row>
    <row r="30" spans="1:5" ht="18" customHeight="1" x14ac:dyDescent="0.2">
      <c r="A30" s="9">
        <v>16</v>
      </c>
      <c r="B30" s="1" t="s">
        <v>470</v>
      </c>
      <c r="C30" s="10" t="s">
        <v>11</v>
      </c>
      <c r="D30" s="2">
        <v>2</v>
      </c>
      <c r="E30" s="33">
        <f t="shared" si="0"/>
        <v>230</v>
      </c>
    </row>
    <row r="31" spans="1:5" ht="18" customHeight="1" x14ac:dyDescent="0.2">
      <c r="A31" s="40">
        <v>17</v>
      </c>
      <c r="B31" s="1" t="s">
        <v>469</v>
      </c>
      <c r="C31" s="10" t="s">
        <v>11</v>
      </c>
      <c r="D31" s="2">
        <v>4</v>
      </c>
      <c r="E31" s="33">
        <f t="shared" si="0"/>
        <v>170</v>
      </c>
    </row>
    <row r="32" spans="1:5" ht="18" customHeight="1" x14ac:dyDescent="0.2">
      <c r="A32" s="9">
        <v>18</v>
      </c>
      <c r="B32" s="1"/>
      <c r="C32" s="10" t="s">
        <v>11</v>
      </c>
      <c r="D32" s="2"/>
      <c r="E32" s="33" t="b">
        <f t="shared" si="0"/>
        <v>0</v>
      </c>
    </row>
    <row r="33" spans="1:5" ht="18" customHeight="1" x14ac:dyDescent="0.2">
      <c r="A33" s="40">
        <v>19</v>
      </c>
      <c r="B33" s="1"/>
      <c r="C33" s="10" t="s">
        <v>11</v>
      </c>
      <c r="D33" s="2"/>
      <c r="E33" s="33" t="b">
        <f t="shared" si="0"/>
        <v>0</v>
      </c>
    </row>
    <row r="34" spans="1:5" ht="18" customHeight="1" x14ac:dyDescent="0.2">
      <c r="A34" s="9">
        <v>20</v>
      </c>
      <c r="B34" s="1" t="s">
        <v>468</v>
      </c>
      <c r="C34" s="10" t="s">
        <v>11</v>
      </c>
      <c r="D34" s="2">
        <v>5</v>
      </c>
      <c r="E34" s="33">
        <f t="shared" si="0"/>
        <v>135</v>
      </c>
    </row>
    <row r="35" spans="1:5" ht="18" customHeight="1" x14ac:dyDescent="0.2">
      <c r="A35" s="40">
        <v>21</v>
      </c>
      <c r="B35" s="1" t="s">
        <v>467</v>
      </c>
      <c r="C35" s="10" t="s">
        <v>11</v>
      </c>
      <c r="D35" s="2">
        <v>3</v>
      </c>
      <c r="E35" s="33">
        <f t="shared" si="0"/>
        <v>200</v>
      </c>
    </row>
    <row r="36" spans="1:5" ht="18" customHeight="1" x14ac:dyDescent="0.2">
      <c r="A36" s="9">
        <v>22</v>
      </c>
      <c r="B36" s="1" t="s">
        <v>466</v>
      </c>
      <c r="C36" s="10" t="s">
        <v>11</v>
      </c>
      <c r="D36" s="2">
        <v>2</v>
      </c>
      <c r="E36" s="33">
        <f t="shared" si="0"/>
        <v>230</v>
      </c>
    </row>
    <row r="37" spans="1:5" ht="18" customHeight="1" x14ac:dyDescent="0.2">
      <c r="A37" s="40">
        <v>23</v>
      </c>
      <c r="B37" s="1" t="s">
        <v>465</v>
      </c>
      <c r="C37" s="10" t="s">
        <v>11</v>
      </c>
      <c r="D37" s="2">
        <v>4</v>
      </c>
      <c r="E37" s="33">
        <f t="shared" si="0"/>
        <v>170</v>
      </c>
    </row>
    <row r="38" spans="1:5" ht="18" customHeight="1" x14ac:dyDescent="0.2">
      <c r="A38" s="9">
        <v>24</v>
      </c>
      <c r="B38" s="1"/>
      <c r="C38" s="10" t="s">
        <v>11</v>
      </c>
      <c r="D38" s="2"/>
      <c r="E38" s="33" t="b">
        <f t="shared" si="0"/>
        <v>0</v>
      </c>
    </row>
    <row r="39" spans="1:5" ht="18" customHeight="1" x14ac:dyDescent="0.2">
      <c r="A39" s="40">
        <v>25</v>
      </c>
      <c r="B39" s="1"/>
      <c r="C39" s="10" t="s">
        <v>11</v>
      </c>
      <c r="D39" s="2"/>
      <c r="E39" s="33" t="b">
        <f t="shared" si="0"/>
        <v>0</v>
      </c>
    </row>
    <row r="40" spans="1:5" ht="18" customHeight="1" x14ac:dyDescent="0.2">
      <c r="A40" s="9">
        <v>26</v>
      </c>
      <c r="B40" s="1"/>
      <c r="C40" s="10" t="s">
        <v>11</v>
      </c>
      <c r="D40" s="2"/>
      <c r="E40" s="33" t="b">
        <f t="shared" si="0"/>
        <v>0</v>
      </c>
    </row>
    <row r="41" spans="1:5" ht="18" customHeight="1" x14ac:dyDescent="0.2">
      <c r="A41" s="40">
        <v>27</v>
      </c>
      <c r="B41" s="1"/>
      <c r="C41" s="10" t="s">
        <v>11</v>
      </c>
      <c r="D41" s="2"/>
      <c r="E41" s="33" t="b">
        <f t="shared" si="0"/>
        <v>0</v>
      </c>
    </row>
    <row r="42" spans="1:5" ht="18" customHeight="1" x14ac:dyDescent="0.2">
      <c r="A42" s="9">
        <v>28</v>
      </c>
      <c r="B42" s="1"/>
      <c r="C42" s="10" t="s">
        <v>11</v>
      </c>
      <c r="D42" s="2"/>
      <c r="E42" s="33" t="b">
        <f t="shared" si="0"/>
        <v>0</v>
      </c>
    </row>
    <row r="43" spans="1:5" ht="18" customHeight="1" x14ac:dyDescent="0.2">
      <c r="A43" s="40">
        <v>29</v>
      </c>
      <c r="B43" s="1"/>
      <c r="C43" s="10" t="s">
        <v>11</v>
      </c>
      <c r="D43" s="2"/>
      <c r="E43" s="33" t="b">
        <f t="shared" si="0"/>
        <v>0</v>
      </c>
    </row>
    <row r="44" spans="1:5" ht="18" customHeight="1" x14ac:dyDescent="0.2">
      <c r="A44" s="9">
        <v>30</v>
      </c>
      <c r="B44" s="1" t="s">
        <v>464</v>
      </c>
      <c r="C44" s="10" t="s">
        <v>12</v>
      </c>
      <c r="D44" s="2">
        <v>1</v>
      </c>
      <c r="E44" s="33">
        <f t="shared" ref="E44:E58" si="1">IF(C44="PP",IF(D44=1,300,IF(D44=2,230,IF(D44=3,200,IF(D44=4,170,IF(D44=5,135,IF(D44=6,100)))))))</f>
        <v>300</v>
      </c>
    </row>
    <row r="45" spans="1:5" ht="18" customHeight="1" x14ac:dyDescent="0.2">
      <c r="A45" s="40">
        <v>31</v>
      </c>
      <c r="B45" s="1" t="s">
        <v>463</v>
      </c>
      <c r="C45" s="10" t="s">
        <v>12</v>
      </c>
      <c r="D45" s="2">
        <v>2</v>
      </c>
      <c r="E45" s="33">
        <f t="shared" si="1"/>
        <v>230</v>
      </c>
    </row>
    <row r="46" spans="1:5" ht="18" customHeight="1" x14ac:dyDescent="0.2">
      <c r="A46" s="9">
        <v>32</v>
      </c>
      <c r="B46" s="1" t="s">
        <v>462</v>
      </c>
      <c r="C46" s="10" t="s">
        <v>12</v>
      </c>
      <c r="D46" s="2">
        <v>6</v>
      </c>
      <c r="E46" s="33">
        <f t="shared" si="1"/>
        <v>100</v>
      </c>
    </row>
    <row r="47" spans="1:5" ht="18" customHeight="1" x14ac:dyDescent="0.2">
      <c r="A47" s="40">
        <v>33</v>
      </c>
      <c r="B47" s="1" t="s">
        <v>461</v>
      </c>
      <c r="C47" s="10" t="s">
        <v>12</v>
      </c>
      <c r="D47" s="2">
        <v>4</v>
      </c>
      <c r="E47" s="33">
        <f t="shared" si="1"/>
        <v>170</v>
      </c>
    </row>
    <row r="48" spans="1:5" ht="18" customHeight="1" x14ac:dyDescent="0.2">
      <c r="A48" s="9">
        <v>34</v>
      </c>
      <c r="B48" s="1" t="s">
        <v>460</v>
      </c>
      <c r="C48" s="10" t="s">
        <v>12</v>
      </c>
      <c r="D48" s="2">
        <v>1</v>
      </c>
      <c r="E48" s="33">
        <f t="shared" si="1"/>
        <v>300</v>
      </c>
    </row>
    <row r="49" spans="1:5" ht="18" customHeight="1" x14ac:dyDescent="0.2">
      <c r="A49" s="40">
        <v>35</v>
      </c>
      <c r="B49" s="1"/>
      <c r="C49" s="10" t="s">
        <v>12</v>
      </c>
      <c r="D49" s="2"/>
      <c r="E49" s="33" t="b">
        <f t="shared" si="1"/>
        <v>0</v>
      </c>
    </row>
    <row r="50" spans="1:5" ht="18" customHeight="1" x14ac:dyDescent="0.2">
      <c r="A50" s="9">
        <v>36</v>
      </c>
      <c r="B50" s="1"/>
      <c r="C50" s="10" t="s">
        <v>12</v>
      </c>
      <c r="D50" s="2"/>
      <c r="E50" s="33" t="b">
        <f t="shared" si="1"/>
        <v>0</v>
      </c>
    </row>
    <row r="51" spans="1:5" ht="18" customHeight="1" x14ac:dyDescent="0.2">
      <c r="A51" s="40">
        <v>37</v>
      </c>
      <c r="B51" s="1"/>
      <c r="C51" s="10" t="s">
        <v>12</v>
      </c>
      <c r="D51" s="2"/>
      <c r="E51" s="33" t="b">
        <f t="shared" si="1"/>
        <v>0</v>
      </c>
    </row>
    <row r="52" spans="1:5" ht="18" customHeight="1" x14ac:dyDescent="0.2">
      <c r="A52" s="9">
        <v>38</v>
      </c>
      <c r="B52" s="1"/>
      <c r="C52" s="10" t="s">
        <v>12</v>
      </c>
      <c r="D52" s="2"/>
      <c r="E52" s="33" t="b">
        <f t="shared" si="1"/>
        <v>0</v>
      </c>
    </row>
    <row r="53" spans="1:5" ht="18" customHeight="1" x14ac:dyDescent="0.2">
      <c r="A53" s="40">
        <v>39</v>
      </c>
      <c r="B53" s="1" t="s">
        <v>459</v>
      </c>
      <c r="C53" s="10" t="s">
        <v>12</v>
      </c>
      <c r="D53" s="2">
        <v>2</v>
      </c>
      <c r="E53" s="33">
        <f t="shared" si="1"/>
        <v>230</v>
      </c>
    </row>
    <row r="54" spans="1:5" ht="18" customHeight="1" x14ac:dyDescent="0.2">
      <c r="A54" s="9">
        <v>40</v>
      </c>
      <c r="B54" s="1" t="s">
        <v>458</v>
      </c>
      <c r="C54" s="10" t="s">
        <v>12</v>
      </c>
      <c r="D54" s="2">
        <v>5</v>
      </c>
      <c r="E54" s="33">
        <f t="shared" si="1"/>
        <v>135</v>
      </c>
    </row>
    <row r="55" spans="1:5" ht="18" customHeight="1" x14ac:dyDescent="0.2">
      <c r="A55" s="40">
        <v>41</v>
      </c>
      <c r="B55" s="1" t="s">
        <v>457</v>
      </c>
      <c r="C55" s="10" t="s">
        <v>12</v>
      </c>
      <c r="D55" s="2">
        <v>4</v>
      </c>
      <c r="E55" s="33">
        <f t="shared" si="1"/>
        <v>170</v>
      </c>
    </row>
    <row r="56" spans="1:5" ht="18" customHeight="1" x14ac:dyDescent="0.2">
      <c r="A56" s="9">
        <v>42</v>
      </c>
      <c r="B56" s="1" t="s">
        <v>456</v>
      </c>
      <c r="C56" s="10" t="s">
        <v>12</v>
      </c>
      <c r="D56" s="2">
        <v>3</v>
      </c>
      <c r="E56" s="33">
        <f t="shared" si="1"/>
        <v>200</v>
      </c>
    </row>
    <row r="57" spans="1:5" ht="18" customHeight="1" x14ac:dyDescent="0.2">
      <c r="A57" s="40">
        <v>43</v>
      </c>
      <c r="B57" s="1" t="s">
        <v>455</v>
      </c>
      <c r="C57" s="10" t="s">
        <v>12</v>
      </c>
      <c r="D57" s="2">
        <v>1</v>
      </c>
      <c r="E57" s="33">
        <f t="shared" si="1"/>
        <v>300</v>
      </c>
    </row>
    <row r="58" spans="1:5" ht="18" customHeight="1" x14ac:dyDescent="0.2">
      <c r="A58" s="9">
        <v>44</v>
      </c>
      <c r="B58" s="1" t="s">
        <v>454</v>
      </c>
      <c r="C58" s="10" t="s">
        <v>12</v>
      </c>
      <c r="D58" s="2">
        <v>6</v>
      </c>
      <c r="E58" s="33">
        <f t="shared" si="1"/>
        <v>100</v>
      </c>
    </row>
    <row r="59" spans="1:5" ht="18" customHeight="1" x14ac:dyDescent="0.2">
      <c r="A59" s="40">
        <v>45</v>
      </c>
      <c r="B59" s="1"/>
      <c r="C59" s="10" t="s">
        <v>17</v>
      </c>
      <c r="D59" s="2"/>
      <c r="E59" s="33" t="b">
        <f>IF(C59="RS",IF(D59=1,1000))</f>
        <v>0</v>
      </c>
    </row>
    <row r="60" spans="1:5" ht="18" customHeight="1" x14ac:dyDescent="0.2">
      <c r="A60" s="9">
        <v>46</v>
      </c>
      <c r="B60" s="163"/>
      <c r="C60" s="10" t="s">
        <v>17</v>
      </c>
      <c r="D60" s="2"/>
      <c r="E60" s="33" t="b">
        <f>IF(C60="RS",IF(D60=1,1000))</f>
        <v>0</v>
      </c>
    </row>
    <row r="61" spans="1:5" ht="18" customHeight="1" x14ac:dyDescent="0.2">
      <c r="A61" s="40">
        <v>47</v>
      </c>
      <c r="B61" s="1"/>
      <c r="C61" s="10" t="s">
        <v>18</v>
      </c>
      <c r="D61" s="2"/>
      <c r="E61" s="33" t="b">
        <f>IF(C61="RP",IF(D61=1,200))</f>
        <v>0</v>
      </c>
    </row>
    <row r="62" spans="1:5" ht="18" customHeight="1" x14ac:dyDescent="0.2">
      <c r="A62" s="9">
        <v>48</v>
      </c>
      <c r="B62" s="163"/>
      <c r="C62" s="10" t="s">
        <v>18</v>
      </c>
      <c r="D62" s="2"/>
      <c r="E62" s="33" t="b">
        <f>IF(C62="RP",IF(D62=1,200))</f>
        <v>0</v>
      </c>
    </row>
    <row r="63" spans="1:5" ht="24.6" customHeight="1" x14ac:dyDescent="0.2">
      <c r="A63" s="213" t="s">
        <v>20</v>
      </c>
      <c r="B63" s="214"/>
      <c r="C63" s="214"/>
      <c r="D63" s="215"/>
      <c r="E63" s="34">
        <f>SUM(E15:E62)</f>
        <v>6860</v>
      </c>
    </row>
    <row r="64" spans="1:5" ht="20.45" customHeight="1" x14ac:dyDescent="0.2">
      <c r="A64" s="5"/>
      <c r="B64" s="5"/>
      <c r="C64" s="5"/>
      <c r="D64" s="5"/>
      <c r="E64" s="5"/>
    </row>
    <row r="65" spans="1:5" ht="25.15" customHeight="1" x14ac:dyDescent="0.35">
      <c r="A65" s="216" t="s">
        <v>21</v>
      </c>
      <c r="B65" s="217"/>
      <c r="C65" s="217"/>
      <c r="D65" s="217"/>
      <c r="E65" s="217"/>
    </row>
    <row r="66" spans="1:5" ht="53.45" customHeight="1" x14ac:dyDescent="0.2">
      <c r="A66" s="6" t="s">
        <v>0</v>
      </c>
      <c r="B66" s="7" t="s">
        <v>69</v>
      </c>
      <c r="C66" s="8" t="s">
        <v>55</v>
      </c>
      <c r="D66" s="8" t="s">
        <v>3</v>
      </c>
      <c r="E66" s="8" t="s">
        <v>2</v>
      </c>
    </row>
    <row r="67" spans="1:5" ht="19.899999999999999" customHeight="1" x14ac:dyDescent="0.2">
      <c r="A67" s="9">
        <v>1</v>
      </c>
      <c r="B67" s="1" t="s">
        <v>25</v>
      </c>
      <c r="C67" s="39"/>
      <c r="D67" s="11" t="s">
        <v>24</v>
      </c>
      <c r="E67" s="35" t="b">
        <f>IF(D67="M",IF(C67=1,3000))</f>
        <v>0</v>
      </c>
    </row>
    <row r="68" spans="1:5" ht="19.899999999999999" customHeight="1" x14ac:dyDescent="0.2">
      <c r="A68" s="9">
        <v>2</v>
      </c>
      <c r="B68" s="1" t="s">
        <v>26</v>
      </c>
      <c r="C68" s="39"/>
      <c r="D68" s="11" t="s">
        <v>24</v>
      </c>
      <c r="E68" s="35" t="b">
        <f>IF(D68="M",IF(C68=1,2500))</f>
        <v>0</v>
      </c>
    </row>
    <row r="69" spans="1:5" ht="19.899999999999999" customHeight="1" x14ac:dyDescent="0.2">
      <c r="A69" s="9">
        <v>3</v>
      </c>
      <c r="B69" s="1" t="s">
        <v>101</v>
      </c>
      <c r="C69" s="3"/>
      <c r="D69" s="11">
        <v>1500</v>
      </c>
      <c r="E69" s="35">
        <f>PRODUCT(C69*D69)</f>
        <v>0</v>
      </c>
    </row>
    <row r="70" spans="1:5" ht="19.899999999999999" customHeight="1" x14ac:dyDescent="0.2">
      <c r="A70" s="9">
        <v>4</v>
      </c>
      <c r="B70" s="1" t="s">
        <v>453</v>
      </c>
      <c r="C70" s="3">
        <v>2</v>
      </c>
      <c r="D70" s="11">
        <v>1000</v>
      </c>
      <c r="E70" s="35">
        <f>PRODUCT(C70*D70)</f>
        <v>2000</v>
      </c>
    </row>
    <row r="71" spans="1:5" ht="19.899999999999999" customHeight="1" x14ac:dyDescent="0.2">
      <c r="A71" s="9">
        <v>5</v>
      </c>
      <c r="B71" s="1" t="s">
        <v>452</v>
      </c>
      <c r="C71" s="3">
        <v>2</v>
      </c>
      <c r="D71" s="11">
        <v>500</v>
      </c>
      <c r="E71" s="35">
        <f>PRODUCT(C71*D71)</f>
        <v>1000</v>
      </c>
    </row>
    <row r="72" spans="1:5" ht="19.899999999999999" customHeight="1" x14ac:dyDescent="0.2">
      <c r="A72" s="9">
        <v>6</v>
      </c>
      <c r="B72" s="1" t="s">
        <v>27</v>
      </c>
      <c r="C72" s="3"/>
      <c r="D72" s="11">
        <v>300</v>
      </c>
      <c r="E72" s="35">
        <f>PRODUCT(C72*D72)</f>
        <v>0</v>
      </c>
    </row>
    <row r="73" spans="1:5" ht="33.6" customHeight="1" x14ac:dyDescent="0.2">
      <c r="A73" s="9">
        <v>7</v>
      </c>
      <c r="B73" s="1" t="s">
        <v>28</v>
      </c>
      <c r="C73" s="3"/>
      <c r="D73" s="11">
        <v>200</v>
      </c>
      <c r="E73" s="35">
        <f>PRODUCT(C73*D73)</f>
        <v>0</v>
      </c>
    </row>
    <row r="74" spans="1:5" ht="25.15" customHeight="1" x14ac:dyDescent="0.2">
      <c r="A74" s="213" t="s">
        <v>22</v>
      </c>
      <c r="B74" s="214"/>
      <c r="C74" s="214"/>
      <c r="D74" s="215"/>
      <c r="E74" s="36">
        <f>SUM(E67:E73)</f>
        <v>3000</v>
      </c>
    </row>
    <row r="75" spans="1:5" ht="18.600000000000001" customHeight="1" x14ac:dyDescent="0.2">
      <c r="A75" s="12"/>
      <c r="B75" s="13"/>
      <c r="C75" s="13"/>
      <c r="D75" s="13"/>
      <c r="E75" s="14"/>
    </row>
    <row r="76" spans="1:5" ht="57" customHeight="1" x14ac:dyDescent="0.2">
      <c r="A76" s="208" t="s">
        <v>70</v>
      </c>
      <c r="B76" s="209"/>
      <c r="C76" s="209"/>
      <c r="D76" s="209"/>
      <c r="E76" s="209"/>
    </row>
    <row r="77" spans="1:5" ht="17.45" customHeight="1" x14ac:dyDescent="0.2"/>
    <row r="78" spans="1:5" ht="27" customHeight="1" x14ac:dyDescent="0.2">
      <c r="A78" s="223" t="s">
        <v>6</v>
      </c>
      <c r="B78" s="224"/>
      <c r="C78" s="224"/>
      <c r="D78" s="224"/>
      <c r="E78" s="225"/>
    </row>
    <row r="79" spans="1:5" ht="51" customHeight="1" x14ac:dyDescent="0.2">
      <c r="A79" s="15" t="s">
        <v>0</v>
      </c>
      <c r="B79" s="24" t="s">
        <v>71</v>
      </c>
      <c r="C79" s="17" t="s">
        <v>14</v>
      </c>
      <c r="D79" s="18" t="s">
        <v>1</v>
      </c>
      <c r="E79" s="18" t="s">
        <v>2</v>
      </c>
    </row>
    <row r="80" spans="1:5" ht="19.899999999999999" customHeight="1" x14ac:dyDescent="0.2">
      <c r="A80" s="15">
        <v>1</v>
      </c>
      <c r="B80" s="16" t="s">
        <v>82</v>
      </c>
      <c r="C80" s="4"/>
      <c r="D80" s="19">
        <v>20</v>
      </c>
      <c r="E80" s="37">
        <f t="shared" ref="E80:E86" si="2">PRODUCT(C80*D80)</f>
        <v>0</v>
      </c>
    </row>
    <row r="81" spans="1:9" ht="19.899999999999999" customHeight="1" x14ac:dyDescent="0.2">
      <c r="A81" s="15">
        <v>2</v>
      </c>
      <c r="B81" s="16" t="s">
        <v>83</v>
      </c>
      <c r="C81" s="4"/>
      <c r="D81" s="19">
        <v>20</v>
      </c>
      <c r="E81" s="37">
        <f t="shared" si="2"/>
        <v>0</v>
      </c>
    </row>
    <row r="82" spans="1:9" ht="19.899999999999999" customHeight="1" x14ac:dyDescent="0.2">
      <c r="A82" s="15">
        <v>3</v>
      </c>
      <c r="B82" s="16" t="s">
        <v>84</v>
      </c>
      <c r="C82" s="4"/>
      <c r="D82" s="19">
        <v>20</v>
      </c>
      <c r="E82" s="37">
        <f t="shared" si="2"/>
        <v>0</v>
      </c>
    </row>
    <row r="83" spans="1:9" ht="19.899999999999999" customHeight="1" x14ac:dyDescent="0.2">
      <c r="A83" s="15">
        <v>4</v>
      </c>
      <c r="B83" s="16" t="s">
        <v>85</v>
      </c>
      <c r="C83" s="4">
        <v>11</v>
      </c>
      <c r="D83" s="19">
        <v>20</v>
      </c>
      <c r="E83" s="37">
        <f t="shared" si="2"/>
        <v>220</v>
      </c>
    </row>
    <row r="84" spans="1:9" ht="19.899999999999999" customHeight="1" x14ac:dyDescent="0.2">
      <c r="A84" s="15">
        <v>5</v>
      </c>
      <c r="B84" s="42" t="s">
        <v>86</v>
      </c>
      <c r="C84" s="4"/>
      <c r="D84" s="19">
        <v>20</v>
      </c>
      <c r="E84" s="37">
        <f t="shared" si="2"/>
        <v>0</v>
      </c>
    </row>
    <row r="85" spans="1:9" ht="19.899999999999999" customHeight="1" x14ac:dyDescent="0.2">
      <c r="A85" s="15">
        <v>6</v>
      </c>
      <c r="B85" s="16" t="s">
        <v>4</v>
      </c>
      <c r="C85" s="155">
        <v>8</v>
      </c>
      <c r="D85" s="19">
        <v>100</v>
      </c>
      <c r="E85" s="37">
        <f t="shared" si="2"/>
        <v>800</v>
      </c>
    </row>
    <row r="86" spans="1:9" ht="22.15" customHeight="1" x14ac:dyDescent="0.2">
      <c r="A86" s="15">
        <v>7</v>
      </c>
      <c r="B86" s="16" t="s">
        <v>61</v>
      </c>
      <c r="C86" s="4"/>
      <c r="D86" s="19">
        <v>50</v>
      </c>
      <c r="E86" s="37">
        <f t="shared" si="2"/>
        <v>0</v>
      </c>
    </row>
    <row r="87" spans="1:9" ht="23.45" customHeight="1" x14ac:dyDescent="0.2">
      <c r="A87" s="228" t="s">
        <v>16</v>
      </c>
      <c r="B87" s="233"/>
      <c r="C87" s="233"/>
      <c r="D87" s="234"/>
      <c r="E87" s="34">
        <f>SUM(E80:E86)</f>
        <v>1020</v>
      </c>
    </row>
    <row r="88" spans="1:9" ht="19.149999999999999" customHeight="1" x14ac:dyDescent="0.2">
      <c r="A88" s="20"/>
      <c r="B88" s="21"/>
      <c r="C88" s="22"/>
      <c r="D88" s="22"/>
      <c r="E88" s="23"/>
    </row>
    <row r="89" spans="1:9" ht="27" customHeight="1" x14ac:dyDescent="0.35">
      <c r="A89" s="223" t="s">
        <v>72</v>
      </c>
      <c r="B89" s="231"/>
      <c r="C89" s="231"/>
      <c r="D89" s="231"/>
      <c r="E89" s="232"/>
    </row>
    <row r="90" spans="1:9" ht="40.15" customHeight="1" x14ac:dyDescent="0.2">
      <c r="A90" s="15" t="s">
        <v>0</v>
      </c>
      <c r="B90" s="24" t="s">
        <v>73</v>
      </c>
      <c r="C90" s="17" t="s">
        <v>13</v>
      </c>
      <c r="D90" s="17" t="s">
        <v>19</v>
      </c>
      <c r="E90" s="17" t="s">
        <v>2</v>
      </c>
    </row>
    <row r="91" spans="1:9" ht="18" customHeight="1" x14ac:dyDescent="0.2">
      <c r="A91" s="25">
        <v>1</v>
      </c>
      <c r="B91" s="1"/>
      <c r="C91" s="26" t="s">
        <v>10</v>
      </c>
      <c r="D91" s="2"/>
      <c r="E91" s="33" t="b">
        <f>IF(C91="PS",IF(D91=1,800,IF(D91=2,630,IF(D91=3,530,IF(D91=4,450,IF(D91=5,360,IF(D91=6,270)))))))</f>
        <v>0</v>
      </c>
      <c r="H91" s="88"/>
      <c r="I91" s="27"/>
    </row>
    <row r="92" spans="1:9" ht="18" customHeight="1" x14ac:dyDescent="0.2">
      <c r="A92" s="25">
        <v>2</v>
      </c>
      <c r="B92" s="1"/>
      <c r="C92" s="26" t="s">
        <v>10</v>
      </c>
      <c r="D92" s="2"/>
      <c r="E92" s="33" t="b">
        <f>IF(C92="PS",IF(D92=1,800,IF(D92=2,630,IF(D92=3,530,IF(D92=4,450,IF(D92=5,360,IF(D92=6,270)))))))</f>
        <v>0</v>
      </c>
      <c r="H92" s="88"/>
      <c r="I92" s="27"/>
    </row>
    <row r="93" spans="1:9" ht="18" customHeight="1" x14ac:dyDescent="0.2">
      <c r="A93" s="25">
        <v>3</v>
      </c>
      <c r="B93" s="1"/>
      <c r="C93" s="26" t="s">
        <v>11</v>
      </c>
      <c r="D93" s="2"/>
      <c r="E93" s="33" t="b">
        <f t="shared" ref="E93:E112" si="3">IF(C93="MP",IF(D93=1,200,IF(D93=2,160,IF(D93=3,130,IF(D93=4,110,IF(D93=5,90,IF(D93=6,70)))))))</f>
        <v>0</v>
      </c>
      <c r="H93" s="88"/>
      <c r="I93" s="27"/>
    </row>
    <row r="94" spans="1:9" ht="18" customHeight="1" x14ac:dyDescent="0.2">
      <c r="A94" s="25">
        <v>4</v>
      </c>
      <c r="B94" s="1" t="s">
        <v>451</v>
      </c>
      <c r="C94" s="26" t="s">
        <v>11</v>
      </c>
      <c r="D94" s="2">
        <v>2</v>
      </c>
      <c r="E94" s="33">
        <f t="shared" si="3"/>
        <v>160</v>
      </c>
      <c r="H94" s="88"/>
      <c r="I94" s="27"/>
    </row>
    <row r="95" spans="1:9" ht="18" customHeight="1" x14ac:dyDescent="0.2">
      <c r="A95" s="25">
        <v>5</v>
      </c>
      <c r="B95" s="1" t="s">
        <v>450</v>
      </c>
      <c r="C95" s="26" t="s">
        <v>11</v>
      </c>
      <c r="D95" s="2">
        <v>4</v>
      </c>
      <c r="E95" s="33">
        <f t="shared" si="3"/>
        <v>110</v>
      </c>
      <c r="H95" s="88"/>
      <c r="I95" s="27"/>
    </row>
    <row r="96" spans="1:9" ht="18" customHeight="1" x14ac:dyDescent="0.2">
      <c r="A96" s="25">
        <v>6</v>
      </c>
      <c r="B96" s="1" t="s">
        <v>449</v>
      </c>
      <c r="C96" s="26" t="s">
        <v>11</v>
      </c>
      <c r="D96" s="2">
        <v>5</v>
      </c>
      <c r="E96" s="33">
        <f t="shared" si="3"/>
        <v>90</v>
      </c>
      <c r="H96" s="88"/>
      <c r="I96" s="27"/>
    </row>
    <row r="97" spans="1:9" ht="18" customHeight="1" x14ac:dyDescent="0.2">
      <c r="A97" s="25">
        <v>7</v>
      </c>
      <c r="B97" s="1" t="s">
        <v>448</v>
      </c>
      <c r="C97" s="26" t="s">
        <v>11</v>
      </c>
      <c r="D97" s="2">
        <v>6</v>
      </c>
      <c r="E97" s="33">
        <f t="shared" si="3"/>
        <v>70</v>
      </c>
      <c r="H97" s="88"/>
      <c r="I97" s="27"/>
    </row>
    <row r="98" spans="1:9" ht="18" customHeight="1" x14ac:dyDescent="0.2">
      <c r="A98" s="25">
        <v>8</v>
      </c>
      <c r="B98" s="1" t="s">
        <v>447</v>
      </c>
      <c r="C98" s="26" t="s">
        <v>11</v>
      </c>
      <c r="D98" s="2">
        <v>4</v>
      </c>
      <c r="E98" s="33">
        <f t="shared" si="3"/>
        <v>110</v>
      </c>
      <c r="H98" s="88"/>
      <c r="I98" s="27"/>
    </row>
    <row r="99" spans="1:9" ht="18" customHeight="1" x14ac:dyDescent="0.2">
      <c r="A99" s="25">
        <v>9</v>
      </c>
      <c r="B99" s="1"/>
      <c r="C99" s="26" t="s">
        <v>11</v>
      </c>
      <c r="D99" s="2"/>
      <c r="E99" s="33" t="b">
        <f t="shared" si="3"/>
        <v>0</v>
      </c>
      <c r="H99" s="88"/>
      <c r="I99" s="27"/>
    </row>
    <row r="100" spans="1:9" ht="18" customHeight="1" x14ac:dyDescent="0.2">
      <c r="A100" s="25">
        <v>10</v>
      </c>
      <c r="B100" s="1"/>
      <c r="C100" s="26" t="s">
        <v>11</v>
      </c>
      <c r="D100" s="2"/>
      <c r="E100" s="33" t="b">
        <f t="shared" si="3"/>
        <v>0</v>
      </c>
      <c r="H100" s="88"/>
      <c r="I100" s="27"/>
    </row>
    <row r="101" spans="1:9" ht="18" customHeight="1" x14ac:dyDescent="0.2">
      <c r="A101" s="25">
        <v>11</v>
      </c>
      <c r="B101" s="1"/>
      <c r="C101" s="26" t="s">
        <v>11</v>
      </c>
      <c r="D101" s="2"/>
      <c r="E101" s="33" t="b">
        <f t="shared" si="3"/>
        <v>0</v>
      </c>
      <c r="H101" s="88"/>
      <c r="I101" s="27"/>
    </row>
    <row r="102" spans="1:9" ht="18" customHeight="1" x14ac:dyDescent="0.2">
      <c r="A102" s="25">
        <v>12</v>
      </c>
      <c r="B102" s="1"/>
      <c r="C102" s="26" t="s">
        <v>11</v>
      </c>
      <c r="D102" s="2"/>
      <c r="E102" s="33" t="b">
        <f t="shared" si="3"/>
        <v>0</v>
      </c>
      <c r="H102" s="88"/>
      <c r="I102" s="27"/>
    </row>
    <row r="103" spans="1:9" ht="18" customHeight="1" x14ac:dyDescent="0.2">
      <c r="A103" s="25">
        <v>13</v>
      </c>
      <c r="B103" s="1"/>
      <c r="C103" s="26" t="s">
        <v>11</v>
      </c>
      <c r="D103" s="2"/>
      <c r="E103" s="33" t="b">
        <f t="shared" si="3"/>
        <v>0</v>
      </c>
      <c r="H103" s="88"/>
      <c r="I103" s="27"/>
    </row>
    <row r="104" spans="1:9" ht="18" customHeight="1" x14ac:dyDescent="0.2">
      <c r="A104" s="25">
        <v>14</v>
      </c>
      <c r="B104" s="1"/>
      <c r="C104" s="26" t="s">
        <v>11</v>
      </c>
      <c r="D104" s="2"/>
      <c r="E104" s="33" t="b">
        <f t="shared" si="3"/>
        <v>0</v>
      </c>
      <c r="H104" s="88"/>
      <c r="I104" s="27"/>
    </row>
    <row r="105" spans="1:9" ht="18" customHeight="1" x14ac:dyDescent="0.2">
      <c r="A105" s="25">
        <v>15</v>
      </c>
      <c r="B105" s="1"/>
      <c r="C105" s="26" t="s">
        <v>11</v>
      </c>
      <c r="D105" s="2"/>
      <c r="E105" s="33" t="b">
        <f t="shared" si="3"/>
        <v>0</v>
      </c>
      <c r="H105" s="88"/>
      <c r="I105" s="27"/>
    </row>
    <row r="106" spans="1:9" ht="18" customHeight="1" x14ac:dyDescent="0.2">
      <c r="A106" s="25">
        <v>16</v>
      </c>
      <c r="B106" s="1"/>
      <c r="C106" s="26" t="s">
        <v>11</v>
      </c>
      <c r="D106" s="2"/>
      <c r="E106" s="33" t="b">
        <f t="shared" si="3"/>
        <v>0</v>
      </c>
      <c r="H106" s="88"/>
      <c r="I106" s="27"/>
    </row>
    <row r="107" spans="1:9" ht="18" customHeight="1" x14ac:dyDescent="0.2">
      <c r="A107" s="25">
        <v>17</v>
      </c>
      <c r="B107" s="1"/>
      <c r="C107" s="26" t="s">
        <v>11</v>
      </c>
      <c r="D107" s="2"/>
      <c r="E107" s="33" t="b">
        <f t="shared" si="3"/>
        <v>0</v>
      </c>
      <c r="H107" s="88"/>
      <c r="I107" s="27"/>
    </row>
    <row r="108" spans="1:9" ht="18" customHeight="1" x14ac:dyDescent="0.2">
      <c r="A108" s="25">
        <v>18</v>
      </c>
      <c r="B108" s="1"/>
      <c r="C108" s="26" t="s">
        <v>11</v>
      </c>
      <c r="D108" s="2"/>
      <c r="E108" s="33" t="b">
        <f t="shared" si="3"/>
        <v>0</v>
      </c>
      <c r="H108" s="88"/>
      <c r="I108" s="27"/>
    </row>
    <row r="109" spans="1:9" ht="18" customHeight="1" x14ac:dyDescent="0.2">
      <c r="A109" s="25">
        <v>19</v>
      </c>
      <c r="B109" s="1"/>
      <c r="C109" s="26" t="s">
        <v>11</v>
      </c>
      <c r="D109" s="2"/>
      <c r="E109" s="33" t="b">
        <f t="shared" si="3"/>
        <v>0</v>
      </c>
      <c r="H109" s="88"/>
      <c r="I109" s="27"/>
    </row>
    <row r="110" spans="1:9" ht="18" customHeight="1" x14ac:dyDescent="0.2">
      <c r="A110" s="25">
        <v>20</v>
      </c>
      <c r="B110" s="1"/>
      <c r="C110" s="26" t="s">
        <v>11</v>
      </c>
      <c r="D110" s="2"/>
      <c r="E110" s="33" t="b">
        <f t="shared" si="3"/>
        <v>0</v>
      </c>
      <c r="H110" s="88"/>
      <c r="I110" s="27"/>
    </row>
    <row r="111" spans="1:9" ht="18" customHeight="1" x14ac:dyDescent="0.2">
      <c r="A111" s="25">
        <v>21</v>
      </c>
      <c r="B111" s="1"/>
      <c r="C111" s="26" t="s">
        <v>11</v>
      </c>
      <c r="D111" s="2"/>
      <c r="E111" s="33" t="b">
        <f t="shared" si="3"/>
        <v>0</v>
      </c>
      <c r="H111" s="88"/>
      <c r="I111" s="27"/>
    </row>
    <row r="112" spans="1:9" ht="18" customHeight="1" x14ac:dyDescent="0.2">
      <c r="A112" s="25">
        <v>22</v>
      </c>
      <c r="B112" s="1"/>
      <c r="C112" s="26" t="s">
        <v>11</v>
      </c>
      <c r="D112" s="2"/>
      <c r="E112" s="33" t="b">
        <f t="shared" si="3"/>
        <v>0</v>
      </c>
      <c r="H112" s="88"/>
      <c r="I112" s="27"/>
    </row>
    <row r="113" spans="1:8" ht="18" customHeight="1" x14ac:dyDescent="0.2">
      <c r="A113" s="25">
        <v>23</v>
      </c>
      <c r="B113" s="1" t="s">
        <v>446</v>
      </c>
      <c r="C113" s="26" t="s">
        <v>12</v>
      </c>
      <c r="D113" s="2">
        <v>4</v>
      </c>
      <c r="E113" s="33">
        <f t="shared" ref="E113:E127" si="4">IF(C113="PP",IF(D113=1,200,IF(D113=2,160,IF(D113=3,130,IF(D113=4,110,IF(D113=5,90,IF(D113=6,70)))))))</f>
        <v>110</v>
      </c>
      <c r="H113" s="88"/>
    </row>
    <row r="114" spans="1:8" ht="18" customHeight="1" x14ac:dyDescent="0.2">
      <c r="A114" s="25">
        <v>24</v>
      </c>
      <c r="B114" s="1"/>
      <c r="C114" s="26" t="s">
        <v>12</v>
      </c>
      <c r="D114" s="2"/>
      <c r="E114" s="33" t="b">
        <f t="shared" si="4"/>
        <v>0</v>
      </c>
      <c r="H114" s="88"/>
    </row>
    <row r="115" spans="1:8" ht="18" customHeight="1" x14ac:dyDescent="0.2">
      <c r="A115" s="25">
        <v>25</v>
      </c>
      <c r="B115" s="1"/>
      <c r="C115" s="26" t="s">
        <v>12</v>
      </c>
      <c r="D115" s="2"/>
      <c r="E115" s="33" t="b">
        <f t="shared" si="4"/>
        <v>0</v>
      </c>
      <c r="H115" s="88"/>
    </row>
    <row r="116" spans="1:8" ht="18" customHeight="1" x14ac:dyDescent="0.2">
      <c r="A116" s="25">
        <v>26</v>
      </c>
      <c r="B116" s="1"/>
      <c r="C116" s="26" t="s">
        <v>12</v>
      </c>
      <c r="D116" s="2"/>
      <c r="E116" s="33" t="b">
        <f t="shared" si="4"/>
        <v>0</v>
      </c>
      <c r="H116" s="88"/>
    </row>
    <row r="117" spans="1:8" ht="18" customHeight="1" x14ac:dyDescent="0.2">
      <c r="A117" s="25">
        <v>27</v>
      </c>
      <c r="B117" s="1"/>
      <c r="C117" s="26" t="s">
        <v>12</v>
      </c>
      <c r="D117" s="2"/>
      <c r="E117" s="33" t="b">
        <f t="shared" si="4"/>
        <v>0</v>
      </c>
      <c r="H117" s="88"/>
    </row>
    <row r="118" spans="1:8" ht="18" customHeight="1" x14ac:dyDescent="0.2">
      <c r="A118" s="25">
        <v>28</v>
      </c>
      <c r="B118" s="1"/>
      <c r="C118" s="26" t="s">
        <v>12</v>
      </c>
      <c r="D118" s="2"/>
      <c r="E118" s="33" t="b">
        <f t="shared" si="4"/>
        <v>0</v>
      </c>
      <c r="H118" s="88"/>
    </row>
    <row r="119" spans="1:8" ht="18" customHeight="1" x14ac:dyDescent="0.2">
      <c r="A119" s="25">
        <v>29</v>
      </c>
      <c r="B119" s="1"/>
      <c r="C119" s="26" t="s">
        <v>12</v>
      </c>
      <c r="D119" s="2"/>
      <c r="E119" s="33" t="b">
        <f t="shared" si="4"/>
        <v>0</v>
      </c>
      <c r="H119" s="88"/>
    </row>
    <row r="120" spans="1:8" ht="18" customHeight="1" x14ac:dyDescent="0.2">
      <c r="A120" s="25">
        <v>30</v>
      </c>
      <c r="B120" s="1"/>
      <c r="C120" s="26" t="s">
        <v>12</v>
      </c>
      <c r="D120" s="2"/>
      <c r="E120" s="33" t="b">
        <f t="shared" si="4"/>
        <v>0</v>
      </c>
      <c r="H120" s="88"/>
    </row>
    <row r="121" spans="1:8" ht="18" customHeight="1" x14ac:dyDescent="0.2">
      <c r="A121" s="25">
        <v>31</v>
      </c>
      <c r="B121" s="1"/>
      <c r="C121" s="26" t="s">
        <v>12</v>
      </c>
      <c r="D121" s="2"/>
      <c r="E121" s="33" t="b">
        <f t="shared" si="4"/>
        <v>0</v>
      </c>
      <c r="H121" s="88"/>
    </row>
    <row r="122" spans="1:8" ht="18" customHeight="1" x14ac:dyDescent="0.2">
      <c r="A122" s="25">
        <v>32</v>
      </c>
      <c r="B122" s="1"/>
      <c r="C122" s="26" t="s">
        <v>12</v>
      </c>
      <c r="D122" s="2"/>
      <c r="E122" s="33" t="b">
        <f t="shared" si="4"/>
        <v>0</v>
      </c>
      <c r="H122" s="88"/>
    </row>
    <row r="123" spans="1:8" ht="18" customHeight="1" x14ac:dyDescent="0.2">
      <c r="A123" s="25">
        <v>33</v>
      </c>
      <c r="B123" s="1"/>
      <c r="C123" s="26" t="s">
        <v>12</v>
      </c>
      <c r="D123" s="2"/>
      <c r="E123" s="33" t="b">
        <f t="shared" si="4"/>
        <v>0</v>
      </c>
      <c r="H123" s="88"/>
    </row>
    <row r="124" spans="1:8" ht="18" customHeight="1" x14ac:dyDescent="0.2">
      <c r="A124" s="25">
        <v>34</v>
      </c>
      <c r="B124" s="1"/>
      <c r="C124" s="26" t="s">
        <v>12</v>
      </c>
      <c r="D124" s="2"/>
      <c r="E124" s="33" t="b">
        <f t="shared" si="4"/>
        <v>0</v>
      </c>
      <c r="H124" s="88"/>
    </row>
    <row r="125" spans="1:8" ht="18" customHeight="1" x14ac:dyDescent="0.2">
      <c r="A125" s="25">
        <v>35</v>
      </c>
      <c r="B125" s="1"/>
      <c r="C125" s="26" t="s">
        <v>12</v>
      </c>
      <c r="D125" s="2"/>
      <c r="E125" s="33" t="b">
        <f t="shared" si="4"/>
        <v>0</v>
      </c>
      <c r="H125" s="88"/>
    </row>
    <row r="126" spans="1:8" ht="18" customHeight="1" x14ac:dyDescent="0.2">
      <c r="A126" s="25">
        <v>36</v>
      </c>
      <c r="B126" s="1"/>
      <c r="C126" s="26" t="s">
        <v>12</v>
      </c>
      <c r="D126" s="2"/>
      <c r="E126" s="33" t="b">
        <f t="shared" si="4"/>
        <v>0</v>
      </c>
      <c r="H126" s="88"/>
    </row>
    <row r="127" spans="1:8" ht="18" customHeight="1" x14ac:dyDescent="0.2">
      <c r="A127" s="25">
        <v>37</v>
      </c>
      <c r="B127" s="1"/>
      <c r="C127" s="26" t="s">
        <v>12</v>
      </c>
      <c r="D127" s="2"/>
      <c r="E127" s="33" t="b">
        <f t="shared" si="4"/>
        <v>0</v>
      </c>
      <c r="H127" s="88"/>
    </row>
    <row r="128" spans="1:8" ht="18" customHeight="1" x14ac:dyDescent="0.2">
      <c r="A128" s="25">
        <v>38</v>
      </c>
      <c r="B128" s="1"/>
      <c r="C128" s="26" t="s">
        <v>17</v>
      </c>
      <c r="D128" s="2"/>
      <c r="E128" s="33" t="b">
        <f>IF(C128="RS",IF(D128=1,500))</f>
        <v>0</v>
      </c>
      <c r="H128" s="88"/>
    </row>
    <row r="129" spans="1:9" ht="18" customHeight="1" x14ac:dyDescent="0.2">
      <c r="A129" s="25">
        <v>39</v>
      </c>
      <c r="B129" s="1"/>
      <c r="C129" s="26" t="s">
        <v>18</v>
      </c>
      <c r="D129" s="2"/>
      <c r="E129" s="33" t="b">
        <f>IF(C129="RP",IF(D129=1,100))</f>
        <v>0</v>
      </c>
      <c r="H129" s="88"/>
    </row>
    <row r="130" spans="1:9" ht="18" customHeight="1" x14ac:dyDescent="0.2">
      <c r="A130" s="25">
        <v>40</v>
      </c>
      <c r="B130" s="1"/>
      <c r="C130" s="26" t="s">
        <v>59</v>
      </c>
      <c r="D130" s="2"/>
      <c r="E130" s="33" t="b">
        <f>IF(C130="FAI",IF(D130=1,200,IF(D130=2,160,IF(D130=3,130))))</f>
        <v>0</v>
      </c>
      <c r="H130" s="88"/>
    </row>
    <row r="131" spans="1:9" ht="18" customHeight="1" x14ac:dyDescent="0.2">
      <c r="A131" s="25">
        <v>41</v>
      </c>
      <c r="B131" s="1"/>
      <c r="C131" s="26" t="s">
        <v>59</v>
      </c>
      <c r="D131" s="2"/>
      <c r="E131" s="33" t="b">
        <f>IF(C131="FAI",IF(D131=1,200,IF(D131=2,160,IF(D131=3,130))))</f>
        <v>0</v>
      </c>
      <c r="H131" s="88"/>
    </row>
    <row r="132" spans="1:9" ht="18" customHeight="1" x14ac:dyDescent="0.2">
      <c r="A132" s="25">
        <v>42</v>
      </c>
      <c r="B132" s="1"/>
      <c r="C132" s="26" t="s">
        <v>59</v>
      </c>
      <c r="D132" s="2"/>
      <c r="E132" s="33" t="b">
        <f>IF(C132="FAI",IF(D132=1,200,IF(D132=2,160,IF(D132=3,130))))</f>
        <v>0</v>
      </c>
      <c r="H132" s="88"/>
    </row>
    <row r="133" spans="1:9" ht="18" customHeight="1" x14ac:dyDescent="0.2">
      <c r="A133" s="25">
        <v>43</v>
      </c>
      <c r="B133" s="1"/>
      <c r="C133" s="26" t="s">
        <v>60</v>
      </c>
      <c r="D133" s="2"/>
      <c r="E133" s="33" t="b">
        <f>IF(C133="PL",IF(D133=1,110,IF(D133=2,90,IF(D133=3,70))))</f>
        <v>0</v>
      </c>
      <c r="H133" s="88"/>
    </row>
    <row r="134" spans="1:9" ht="18" customHeight="1" x14ac:dyDescent="0.2">
      <c r="A134" s="25">
        <v>44</v>
      </c>
      <c r="B134" s="1"/>
      <c r="C134" s="26" t="s">
        <v>60</v>
      </c>
      <c r="D134" s="2"/>
      <c r="E134" s="33" t="b">
        <f>IF(C134="PL",IF(D134=1,110,IF(D134=2,90,IF(D134=3,70))))</f>
        <v>0</v>
      </c>
      <c r="H134" s="88"/>
    </row>
    <row r="135" spans="1:9" ht="18" customHeight="1" x14ac:dyDescent="0.2">
      <c r="A135" s="25">
        <v>45</v>
      </c>
      <c r="B135" s="1"/>
      <c r="C135" s="26" t="s">
        <v>60</v>
      </c>
      <c r="D135" s="2"/>
      <c r="E135" s="33" t="b">
        <f>IF(C135="PL",IF(D135=1,110,IF(D135=2,90,IF(D135=3,70))))</f>
        <v>0</v>
      </c>
      <c r="H135" s="88"/>
    </row>
    <row r="136" spans="1:9" ht="18" customHeight="1" x14ac:dyDescent="0.2">
      <c r="A136" s="25">
        <v>46</v>
      </c>
      <c r="B136" s="1"/>
      <c r="C136" s="26" t="s">
        <v>60</v>
      </c>
      <c r="D136" s="2"/>
      <c r="E136" s="33" t="b">
        <f>IF(C136="PL",IF(D136=1,110,IF(D136=2,90,IF(D136=3,70))))</f>
        <v>0</v>
      </c>
      <c r="H136" s="88"/>
    </row>
    <row r="137" spans="1:9" ht="24.6" customHeight="1" x14ac:dyDescent="0.2">
      <c r="A137" s="228" t="s">
        <v>15</v>
      </c>
      <c r="B137" s="229"/>
      <c r="C137" s="229"/>
      <c r="D137" s="230"/>
      <c r="E137" s="34">
        <f>SUM(E91:E136)</f>
        <v>650</v>
      </c>
      <c r="H137" s="88"/>
    </row>
    <row r="138" spans="1:9" ht="17.45" customHeight="1" x14ac:dyDescent="0.2">
      <c r="A138" s="20"/>
      <c r="B138" s="21"/>
      <c r="C138" s="22"/>
      <c r="D138" s="22"/>
      <c r="E138" s="28"/>
      <c r="H138" s="88"/>
      <c r="I138" s="27"/>
    </row>
    <row r="139" spans="1:9" ht="27.6" customHeight="1" x14ac:dyDescent="0.35">
      <c r="A139" s="226" t="s">
        <v>7</v>
      </c>
      <c r="B139" s="227"/>
      <c r="C139" s="227"/>
      <c r="D139" s="227"/>
      <c r="E139" s="227"/>
      <c r="H139" s="88"/>
      <c r="I139" s="27"/>
    </row>
    <row r="140" spans="1:9" ht="54" customHeight="1" x14ac:dyDescent="0.2">
      <c r="A140" s="15" t="s">
        <v>0</v>
      </c>
      <c r="B140" s="24" t="s">
        <v>74</v>
      </c>
      <c r="C140" s="17" t="s">
        <v>56</v>
      </c>
      <c r="D140" s="17" t="s">
        <v>3</v>
      </c>
      <c r="E140" s="17" t="s">
        <v>2</v>
      </c>
      <c r="H140" s="88"/>
      <c r="I140" s="27"/>
    </row>
    <row r="141" spans="1:9" ht="30.6" customHeight="1" x14ac:dyDescent="0.2">
      <c r="A141" s="25">
        <v>1</v>
      </c>
      <c r="B141" s="29" t="s">
        <v>88</v>
      </c>
      <c r="C141" s="39"/>
      <c r="D141" s="30" t="s">
        <v>11</v>
      </c>
      <c r="E141" s="35" t="b">
        <f>IF(D141="MP",IF(C141=1,1500))</f>
        <v>0</v>
      </c>
    </row>
    <row r="142" spans="1:9" ht="19.899999999999999" customHeight="1" x14ac:dyDescent="0.2">
      <c r="A142" s="25">
        <v>2</v>
      </c>
      <c r="B142" s="29" t="s">
        <v>8</v>
      </c>
      <c r="C142" s="39"/>
      <c r="D142" s="30" t="s">
        <v>11</v>
      </c>
      <c r="E142" s="35" t="b">
        <f>IF(D142="MP",IF(C142=1,800))</f>
        <v>0</v>
      </c>
    </row>
    <row r="143" spans="1:9" ht="19.899999999999999" customHeight="1" x14ac:dyDescent="0.2">
      <c r="A143" s="25">
        <v>3</v>
      </c>
      <c r="B143" s="29" t="s">
        <v>9</v>
      </c>
      <c r="C143" s="39"/>
      <c r="D143" s="30" t="s">
        <v>11</v>
      </c>
      <c r="E143" s="35" t="b">
        <f>IF(D143="MP",IF(C143=1,800))</f>
        <v>0</v>
      </c>
    </row>
    <row r="144" spans="1:9" ht="19.899999999999999" customHeight="1" x14ac:dyDescent="0.2">
      <c r="A144" s="25">
        <v>4</v>
      </c>
      <c r="B144" s="29" t="s">
        <v>89</v>
      </c>
      <c r="C144" s="39"/>
      <c r="D144" s="30" t="s">
        <v>11</v>
      </c>
      <c r="E144" s="35" t="b">
        <f>IF(D144="MP",IF(C144=1,800))</f>
        <v>0</v>
      </c>
    </row>
    <row r="145" spans="1:7" ht="19.899999999999999" customHeight="1" x14ac:dyDescent="0.2">
      <c r="A145" s="25">
        <v>5</v>
      </c>
      <c r="B145" s="29" t="s">
        <v>90</v>
      </c>
      <c r="C145" s="39"/>
      <c r="D145" s="30" t="s">
        <v>11</v>
      </c>
      <c r="E145" s="35" t="b">
        <f>IF(D145="MP",IF(C145=1,800))</f>
        <v>0</v>
      </c>
    </row>
    <row r="146" spans="1:7" ht="19.899999999999999" customHeight="1" x14ac:dyDescent="0.2">
      <c r="A146" s="25">
        <v>6</v>
      </c>
      <c r="B146" s="1" t="s">
        <v>63</v>
      </c>
      <c r="C146" s="3"/>
      <c r="D146" s="30">
        <v>500</v>
      </c>
      <c r="E146" s="35">
        <f>PRODUCT(C146*D146)</f>
        <v>0</v>
      </c>
    </row>
    <row r="147" spans="1:7" ht="19.899999999999999" customHeight="1" x14ac:dyDescent="0.2">
      <c r="A147" s="25">
        <v>7</v>
      </c>
      <c r="B147" s="1" t="s">
        <v>64</v>
      </c>
      <c r="C147" s="3"/>
      <c r="D147" s="30">
        <v>200</v>
      </c>
      <c r="E147" s="35">
        <f>PRODUCT(C147*D147)</f>
        <v>0</v>
      </c>
    </row>
    <row r="148" spans="1:7" ht="30.6" customHeight="1" x14ac:dyDescent="0.2">
      <c r="A148" s="25">
        <v>8</v>
      </c>
      <c r="B148" s="1" t="s">
        <v>445</v>
      </c>
      <c r="C148" s="3">
        <v>1</v>
      </c>
      <c r="D148" s="30">
        <v>200</v>
      </c>
      <c r="E148" s="35">
        <f>PRODUCT(C148*D148)</f>
        <v>200</v>
      </c>
    </row>
    <row r="149" spans="1:7" ht="19.899999999999999" customHeight="1" x14ac:dyDescent="0.2">
      <c r="A149" s="25">
        <v>9</v>
      </c>
      <c r="B149" s="1" t="s">
        <v>5</v>
      </c>
      <c r="C149" s="3"/>
      <c r="D149" s="30">
        <v>200</v>
      </c>
      <c r="E149" s="35">
        <f>PRODUCT(C149*D149)</f>
        <v>0</v>
      </c>
    </row>
    <row r="150" spans="1:7" ht="19.899999999999999" customHeight="1" x14ac:dyDescent="0.2">
      <c r="A150" s="25">
        <v>10</v>
      </c>
      <c r="B150" s="1" t="s">
        <v>41</v>
      </c>
      <c r="C150" s="3"/>
      <c r="D150" s="30">
        <v>200</v>
      </c>
      <c r="E150" s="35">
        <f>PRODUCT(C150*D150)</f>
        <v>0</v>
      </c>
    </row>
    <row r="151" spans="1:7" ht="26.45" customHeight="1" x14ac:dyDescent="0.2">
      <c r="A151" s="228" t="s">
        <v>33</v>
      </c>
      <c r="B151" s="229"/>
      <c r="C151" s="229"/>
      <c r="D151" s="230"/>
      <c r="E151" s="36">
        <f>SUM(E141:E150)</f>
        <v>200</v>
      </c>
    </row>
    <row r="152" spans="1:7" ht="14.45" customHeight="1" x14ac:dyDescent="0.2"/>
    <row r="153" spans="1:7" ht="25.9" customHeight="1" x14ac:dyDescent="0.35">
      <c r="A153" s="223" t="s">
        <v>29</v>
      </c>
      <c r="B153" s="231"/>
      <c r="C153" s="231"/>
      <c r="D153" s="231"/>
      <c r="E153" s="232"/>
    </row>
    <row r="154" spans="1:7" ht="36" customHeight="1" x14ac:dyDescent="0.2">
      <c r="A154" s="15" t="s">
        <v>0</v>
      </c>
      <c r="B154" s="31" t="s">
        <v>30</v>
      </c>
      <c r="C154" s="18" t="s">
        <v>31</v>
      </c>
      <c r="D154" s="17" t="s">
        <v>91</v>
      </c>
      <c r="E154" s="17" t="s">
        <v>2</v>
      </c>
    </row>
    <row r="155" spans="1:7" ht="34.15" customHeight="1" x14ac:dyDescent="0.2">
      <c r="A155" s="25">
        <v>1</v>
      </c>
      <c r="B155" s="29" t="s">
        <v>92</v>
      </c>
      <c r="C155" s="2">
        <v>22</v>
      </c>
      <c r="D155" s="26">
        <v>20</v>
      </c>
      <c r="E155" s="35">
        <f>PRODUCT(C155*D155)</f>
        <v>440</v>
      </c>
    </row>
    <row r="156" spans="1:7" ht="23.45" customHeight="1" x14ac:dyDescent="0.2">
      <c r="A156" s="228" t="s">
        <v>34</v>
      </c>
      <c r="B156" s="229"/>
      <c r="C156" s="229"/>
      <c r="D156" s="230"/>
      <c r="E156" s="36">
        <f>SUM(E155:E155)</f>
        <v>440</v>
      </c>
    </row>
    <row r="157" spans="1:7" ht="23.45" customHeight="1" x14ac:dyDescent="0.2">
      <c r="A157" s="89">
        <v>2</v>
      </c>
      <c r="B157" s="218" t="s">
        <v>93</v>
      </c>
      <c r="C157" s="218"/>
      <c r="D157" s="218"/>
      <c r="E157" s="219"/>
    </row>
    <row r="158" spans="1:7" ht="27.6" customHeight="1" x14ac:dyDescent="0.2">
      <c r="A158" s="90">
        <v>3</v>
      </c>
      <c r="B158" s="218" t="s">
        <v>94</v>
      </c>
      <c r="C158" s="218"/>
      <c r="D158" s="218"/>
      <c r="E158" s="219"/>
      <c r="G158" s="32" t="s">
        <v>32</v>
      </c>
    </row>
    <row r="159" spans="1:7" ht="19.149999999999999" customHeight="1" x14ac:dyDescent="0.2"/>
    <row r="160" spans="1:7" ht="33.6" customHeight="1" x14ac:dyDescent="0.2">
      <c r="A160" s="220" t="s">
        <v>58</v>
      </c>
      <c r="B160" s="221"/>
      <c r="C160" s="221"/>
      <c r="D160" s="222"/>
      <c r="E160" s="161">
        <f>SUM(E63+E74+E87+E137+E151+E156)</f>
        <v>12170</v>
      </c>
    </row>
    <row r="161" spans="3:4" ht="20.100000000000001" customHeight="1" x14ac:dyDescent="0.2"/>
    <row r="162" spans="3:4" ht="15" x14ac:dyDescent="0.2">
      <c r="C162" s="41" t="s">
        <v>57</v>
      </c>
      <c r="D162" s="32"/>
    </row>
  </sheetData>
  <sheetProtection algorithmName="SHA-512" hashValue="c7JIlow3LxqiQ7tuv1iBihEM77XW9nFDoVuaRQS/ql9yFNEHY4nTDA2rmuzqu3Um3c5Pk3NrRcLlHl+tAwlS9w==" saltValue="xylBbRZJVt4yVq8OhcRnoQ==" spinCount="100000" sheet="1"/>
  <mergeCells count="19">
    <mergeCell ref="A160:D160"/>
    <mergeCell ref="A78:E78"/>
    <mergeCell ref="A139:E139"/>
    <mergeCell ref="A151:D151"/>
    <mergeCell ref="A89:E89"/>
    <mergeCell ref="A87:D87"/>
    <mergeCell ref="A137:D137"/>
    <mergeCell ref="A153:E153"/>
    <mergeCell ref="A156:D156"/>
    <mergeCell ref="B158:E158"/>
    <mergeCell ref="B157:E157"/>
    <mergeCell ref="A8:E9"/>
    <mergeCell ref="C1:E6"/>
    <mergeCell ref="A11:E11"/>
    <mergeCell ref="A76:E76"/>
    <mergeCell ref="A13:E13"/>
    <mergeCell ref="A63:D63"/>
    <mergeCell ref="A65:E65"/>
    <mergeCell ref="A74:D74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86AD6-03C1-4FDE-8D40-FC355D930545}">
  <dimension ref="A1:I166"/>
  <sheetViews>
    <sheetView zoomScaleNormal="100" workbookViewId="0">
      <selection activeCell="A11" sqref="A11:E11"/>
    </sheetView>
  </sheetViews>
  <sheetFormatPr defaultColWidth="8.85546875" defaultRowHeight="12.75" x14ac:dyDescent="0.2"/>
  <cols>
    <col min="1" max="1" width="6.85546875" customWidth="1"/>
    <col min="2" max="2" width="75.28515625" customWidth="1"/>
    <col min="3" max="3" width="18.5703125" customWidth="1"/>
    <col min="4" max="4" width="14.7109375" customWidth="1"/>
    <col min="5" max="5" width="20.140625" customWidth="1"/>
  </cols>
  <sheetData>
    <row r="1" spans="1:5" ht="13.15" customHeight="1" x14ac:dyDescent="0.2">
      <c r="C1" s="197" t="s">
        <v>527</v>
      </c>
      <c r="D1" s="198"/>
      <c r="E1" s="199"/>
    </row>
    <row r="2" spans="1:5" ht="13.15" customHeight="1" x14ac:dyDescent="0.2">
      <c r="C2" s="200"/>
      <c r="D2" s="201"/>
      <c r="E2" s="202"/>
    </row>
    <row r="3" spans="1:5" ht="13.15" customHeight="1" x14ac:dyDescent="0.2">
      <c r="C3" s="200"/>
      <c r="D3" s="201"/>
      <c r="E3" s="202"/>
    </row>
    <row r="4" spans="1:5" ht="13.15" customHeight="1" x14ac:dyDescent="0.2">
      <c r="C4" s="200"/>
      <c r="D4" s="201"/>
      <c r="E4" s="202"/>
    </row>
    <row r="5" spans="1:5" ht="13.15" customHeight="1" x14ac:dyDescent="0.2">
      <c r="C5" s="200"/>
      <c r="D5" s="201"/>
      <c r="E5" s="202"/>
    </row>
    <row r="6" spans="1:5" ht="13.15" customHeight="1" x14ac:dyDescent="0.2">
      <c r="C6" s="203"/>
      <c r="D6" s="204"/>
      <c r="E6" s="205"/>
    </row>
    <row r="8" spans="1:5" x14ac:dyDescent="0.2">
      <c r="A8" s="196" t="s">
        <v>526</v>
      </c>
      <c r="B8" s="196"/>
      <c r="C8" s="196"/>
      <c r="D8" s="196"/>
      <c r="E8" s="196"/>
    </row>
    <row r="9" spans="1:5" ht="15.6" customHeight="1" x14ac:dyDescent="0.2">
      <c r="A9" s="196"/>
      <c r="B9" s="196"/>
      <c r="C9" s="196"/>
      <c r="D9" s="196"/>
      <c r="E9" s="196"/>
    </row>
    <row r="10" spans="1:5" ht="15.6" customHeight="1" x14ac:dyDescent="0.2">
      <c r="A10" s="5"/>
      <c r="B10" s="5"/>
      <c r="C10" s="5"/>
      <c r="D10" s="5"/>
      <c r="E10" s="5"/>
    </row>
    <row r="11" spans="1:5" ht="33.6" customHeight="1" x14ac:dyDescent="0.2">
      <c r="A11" s="206" t="s">
        <v>36</v>
      </c>
      <c r="B11" s="207"/>
      <c r="C11" s="207"/>
      <c r="D11" s="207"/>
      <c r="E11" s="207"/>
    </row>
    <row r="12" spans="1:5" ht="19.899999999999999" customHeight="1" x14ac:dyDescent="0.2">
      <c r="A12" s="5"/>
      <c r="B12" s="5"/>
      <c r="C12" s="5"/>
      <c r="D12" s="5"/>
      <c r="E12" s="5"/>
    </row>
    <row r="13" spans="1:5" ht="25.9" customHeight="1" x14ac:dyDescent="0.35">
      <c r="A13" s="210" t="s">
        <v>23</v>
      </c>
      <c r="B13" s="211"/>
      <c r="C13" s="211"/>
      <c r="D13" s="211"/>
      <c r="E13" s="212"/>
    </row>
    <row r="14" spans="1:5" ht="36.6" customHeight="1" x14ac:dyDescent="0.2">
      <c r="A14" s="6" t="s">
        <v>0</v>
      </c>
      <c r="B14" s="7" t="s">
        <v>68</v>
      </c>
      <c r="C14" s="8" t="s">
        <v>13</v>
      </c>
      <c r="D14" s="8" t="s">
        <v>35</v>
      </c>
      <c r="E14" s="8" t="s">
        <v>2</v>
      </c>
    </row>
    <row r="15" spans="1:5" ht="18" customHeight="1" x14ac:dyDescent="0.2">
      <c r="A15" s="9">
        <v>1</v>
      </c>
      <c r="B15" s="1"/>
      <c r="C15" s="10" t="s">
        <v>24</v>
      </c>
      <c r="D15" s="2"/>
      <c r="E15" s="33" t="b">
        <f>IF(C15="M",IF(D15=1,1500,IF(D15=2,1170,IF(D15=3,1000,IF(D15=4,830,IF(D15=5,670,IF(D15=6,500)))))))</f>
        <v>0</v>
      </c>
    </row>
    <row r="16" spans="1:5" ht="18" customHeight="1" x14ac:dyDescent="0.2">
      <c r="A16" s="9">
        <v>2</v>
      </c>
      <c r="B16" s="1"/>
      <c r="C16" s="10" t="s">
        <v>24</v>
      </c>
      <c r="D16" s="2"/>
      <c r="E16" s="33" t="b">
        <f>IF(C16="M",IF(D16=1,1500,IF(D16=2,1170,IF(D16=3,1000,IF(D16=4,830,IF(D16=5,670,IF(D16=6,500)))))))</f>
        <v>0</v>
      </c>
    </row>
    <row r="17" spans="1:5" ht="18" customHeight="1" x14ac:dyDescent="0.2">
      <c r="A17" s="9">
        <v>3</v>
      </c>
      <c r="B17" s="1"/>
      <c r="C17" s="10" t="s">
        <v>24</v>
      </c>
      <c r="D17" s="2"/>
      <c r="E17" s="33" t="b">
        <f>IF(C17="M",IF(D17=1,1500,IF(D17=2,1170,IF(D17=3,1000,IF(D17=4,830,IF(D17=5,670,IF(D17=6,500)))))))</f>
        <v>0</v>
      </c>
    </row>
    <row r="18" spans="1:5" ht="18" customHeight="1" x14ac:dyDescent="0.2">
      <c r="A18" s="9">
        <v>4</v>
      </c>
      <c r="B18" s="1"/>
      <c r="C18" s="10" t="s">
        <v>24</v>
      </c>
      <c r="D18" s="2"/>
      <c r="E18" s="33" t="b">
        <f>IF(C18="M",IF(D18=1,1500,IF(D18=2,1170,IF(D18=3,1000,IF(D18=4,830,IF(D18=5,670,IF(D18=6,500)))))))</f>
        <v>0</v>
      </c>
    </row>
    <row r="19" spans="1:5" ht="18" customHeight="1" x14ac:dyDescent="0.2">
      <c r="A19" s="9">
        <v>5</v>
      </c>
      <c r="B19" s="1"/>
      <c r="C19" s="10" t="s">
        <v>40</v>
      </c>
      <c r="D19" s="2"/>
      <c r="E19" s="33">
        <f>IF(C19="Md",IF(D19=1,500,IF(D19=2,390,IF(D19=3,333,))))</f>
        <v>0</v>
      </c>
    </row>
    <row r="20" spans="1:5" ht="18" customHeight="1" x14ac:dyDescent="0.2">
      <c r="A20" s="9">
        <v>6</v>
      </c>
      <c r="B20" s="1"/>
      <c r="C20" s="10" t="s">
        <v>40</v>
      </c>
      <c r="D20" s="2"/>
      <c r="E20" s="33">
        <f>IF(C20="Md",IF(D20=1,500,IF(D20=2,390,IF(D20=3,333,))))</f>
        <v>0</v>
      </c>
    </row>
    <row r="21" spans="1:5" ht="18" customHeight="1" x14ac:dyDescent="0.2">
      <c r="A21" s="40">
        <v>7</v>
      </c>
      <c r="B21" s="1"/>
      <c r="C21" s="10" t="s">
        <v>40</v>
      </c>
      <c r="D21" s="2"/>
      <c r="E21" s="33">
        <f>IF(C21="Md",IF(D21=1,500,IF(D21=2,390,IF(D21=3,333,))))</f>
        <v>0</v>
      </c>
    </row>
    <row r="22" spans="1:5" ht="18" customHeight="1" x14ac:dyDescent="0.2">
      <c r="A22" s="9">
        <v>8</v>
      </c>
      <c r="B22" s="1"/>
      <c r="C22" s="10" t="s">
        <v>40</v>
      </c>
      <c r="D22" s="2"/>
      <c r="E22" s="33">
        <f>IF(C22="Md",IF(D22=1,500,IF(D22=2,390,IF(D22=3,333,))))</f>
        <v>0</v>
      </c>
    </row>
    <row r="23" spans="1:5" ht="18" customHeight="1" x14ac:dyDescent="0.2">
      <c r="A23" s="40">
        <v>9</v>
      </c>
      <c r="B23" s="1"/>
      <c r="C23" s="10" t="s">
        <v>40</v>
      </c>
      <c r="D23" s="2"/>
      <c r="E23" s="33">
        <f>IF(C23="Md",IF(D23=1,500,IF(D23=2,390,IF(D23=3,333,))))</f>
        <v>0</v>
      </c>
    </row>
    <row r="24" spans="1:5" ht="18" customHeight="1" x14ac:dyDescent="0.2">
      <c r="A24" s="9">
        <v>10</v>
      </c>
      <c r="B24" s="178" t="s">
        <v>525</v>
      </c>
      <c r="C24" s="10" t="s">
        <v>11</v>
      </c>
      <c r="D24" s="2">
        <v>3</v>
      </c>
      <c r="E24" s="33">
        <f t="shared" ref="E24:E43" si="0">IF(C24="MP",IF(D24=1,300,IF(D24=2,230,IF(D24=3,200,IF(D24=4,170,IF(D24=5,135,IF(D24=6,100)))))))</f>
        <v>200</v>
      </c>
    </row>
    <row r="25" spans="1:5" ht="18" customHeight="1" x14ac:dyDescent="0.2">
      <c r="A25" s="40">
        <v>11</v>
      </c>
      <c r="B25" s="178" t="s">
        <v>524</v>
      </c>
      <c r="C25" s="10" t="s">
        <v>11</v>
      </c>
      <c r="D25" s="2">
        <v>4</v>
      </c>
      <c r="E25" s="33">
        <f t="shared" si="0"/>
        <v>170</v>
      </c>
    </row>
    <row r="26" spans="1:5" ht="18" customHeight="1" x14ac:dyDescent="0.2">
      <c r="A26" s="9">
        <v>12</v>
      </c>
      <c r="B26" s="178" t="s">
        <v>523</v>
      </c>
      <c r="C26" s="10" t="s">
        <v>11</v>
      </c>
      <c r="D26" s="2">
        <v>6</v>
      </c>
      <c r="E26" s="33">
        <f t="shared" si="0"/>
        <v>100</v>
      </c>
    </row>
    <row r="27" spans="1:5" ht="18" customHeight="1" x14ac:dyDescent="0.2">
      <c r="A27" s="40">
        <v>13</v>
      </c>
      <c r="B27" s="178" t="s">
        <v>522</v>
      </c>
      <c r="C27" s="10" t="s">
        <v>11</v>
      </c>
      <c r="D27" s="2">
        <v>5</v>
      </c>
      <c r="E27" s="33">
        <f t="shared" si="0"/>
        <v>135</v>
      </c>
    </row>
    <row r="28" spans="1:5" ht="18" customHeight="1" x14ac:dyDescent="0.2">
      <c r="A28" s="9">
        <v>14</v>
      </c>
      <c r="B28" s="1"/>
      <c r="C28" s="10" t="s">
        <v>11</v>
      </c>
      <c r="D28" s="2"/>
      <c r="E28" s="33" t="b">
        <f t="shared" si="0"/>
        <v>0</v>
      </c>
    </row>
    <row r="29" spans="1:5" ht="18" customHeight="1" x14ac:dyDescent="0.2">
      <c r="A29" s="40">
        <v>15</v>
      </c>
      <c r="B29" s="1"/>
      <c r="C29" s="10" t="s">
        <v>11</v>
      </c>
      <c r="D29" s="2"/>
      <c r="E29" s="33" t="b">
        <f t="shared" si="0"/>
        <v>0</v>
      </c>
    </row>
    <row r="30" spans="1:5" ht="18" customHeight="1" x14ac:dyDescent="0.2">
      <c r="A30" s="9">
        <v>16</v>
      </c>
      <c r="B30" s="1"/>
      <c r="C30" s="10" t="s">
        <v>11</v>
      </c>
      <c r="D30" s="2"/>
      <c r="E30" s="33" t="b">
        <f t="shared" si="0"/>
        <v>0</v>
      </c>
    </row>
    <row r="31" spans="1:5" ht="18" customHeight="1" x14ac:dyDescent="0.2">
      <c r="A31" s="40">
        <v>17</v>
      </c>
      <c r="B31" s="1"/>
      <c r="C31" s="10" t="s">
        <v>11</v>
      </c>
      <c r="D31" s="2"/>
      <c r="E31" s="33" t="b">
        <f t="shared" si="0"/>
        <v>0</v>
      </c>
    </row>
    <row r="32" spans="1:5" ht="18" customHeight="1" x14ac:dyDescent="0.2">
      <c r="A32" s="9">
        <v>18</v>
      </c>
      <c r="B32" s="1"/>
      <c r="C32" s="10" t="s">
        <v>11</v>
      </c>
      <c r="D32" s="2"/>
      <c r="E32" s="33" t="b">
        <f t="shared" si="0"/>
        <v>0</v>
      </c>
    </row>
    <row r="33" spans="1:5" ht="18" customHeight="1" x14ac:dyDescent="0.2">
      <c r="A33" s="40">
        <v>19</v>
      </c>
      <c r="B33" s="1"/>
      <c r="C33" s="10" t="s">
        <v>11</v>
      </c>
      <c r="D33" s="2"/>
      <c r="E33" s="33" t="b">
        <f t="shared" si="0"/>
        <v>0</v>
      </c>
    </row>
    <row r="34" spans="1:5" ht="18" customHeight="1" x14ac:dyDescent="0.2">
      <c r="A34" s="9">
        <v>20</v>
      </c>
      <c r="B34" s="1"/>
      <c r="C34" s="10" t="s">
        <v>11</v>
      </c>
      <c r="D34" s="2"/>
      <c r="E34" s="33" t="b">
        <f t="shared" si="0"/>
        <v>0</v>
      </c>
    </row>
    <row r="35" spans="1:5" ht="18" customHeight="1" x14ac:dyDescent="0.2">
      <c r="A35" s="40">
        <v>21</v>
      </c>
      <c r="B35" s="1"/>
      <c r="C35" s="10" t="s">
        <v>11</v>
      </c>
      <c r="D35" s="2"/>
      <c r="E35" s="33" t="b">
        <f t="shared" si="0"/>
        <v>0</v>
      </c>
    </row>
    <row r="36" spans="1:5" ht="18" customHeight="1" x14ac:dyDescent="0.2">
      <c r="A36" s="9">
        <v>22</v>
      </c>
      <c r="B36" s="1"/>
      <c r="C36" s="10" t="s">
        <v>11</v>
      </c>
      <c r="D36" s="2"/>
      <c r="E36" s="33" t="b">
        <f t="shared" si="0"/>
        <v>0</v>
      </c>
    </row>
    <row r="37" spans="1:5" ht="18" customHeight="1" x14ac:dyDescent="0.2">
      <c r="A37" s="40">
        <v>23</v>
      </c>
      <c r="B37" s="1"/>
      <c r="C37" s="10" t="s">
        <v>11</v>
      </c>
      <c r="D37" s="2"/>
      <c r="E37" s="33" t="b">
        <f t="shared" si="0"/>
        <v>0</v>
      </c>
    </row>
    <row r="38" spans="1:5" ht="18" customHeight="1" x14ac:dyDescent="0.2">
      <c r="A38" s="9">
        <v>24</v>
      </c>
      <c r="B38" s="1"/>
      <c r="C38" s="10" t="s">
        <v>11</v>
      </c>
      <c r="D38" s="2"/>
      <c r="E38" s="33" t="b">
        <f t="shared" si="0"/>
        <v>0</v>
      </c>
    </row>
    <row r="39" spans="1:5" ht="18" customHeight="1" x14ac:dyDescent="0.2">
      <c r="A39" s="40">
        <v>25</v>
      </c>
      <c r="B39" s="1"/>
      <c r="C39" s="10" t="s">
        <v>11</v>
      </c>
      <c r="D39" s="2"/>
      <c r="E39" s="33" t="b">
        <f t="shared" si="0"/>
        <v>0</v>
      </c>
    </row>
    <row r="40" spans="1:5" ht="18" customHeight="1" x14ac:dyDescent="0.2">
      <c r="A40" s="9">
        <v>26</v>
      </c>
      <c r="B40" s="1"/>
      <c r="C40" s="10" t="s">
        <v>11</v>
      </c>
      <c r="D40" s="2"/>
      <c r="E40" s="33" t="b">
        <f t="shared" si="0"/>
        <v>0</v>
      </c>
    </row>
    <row r="41" spans="1:5" ht="18" customHeight="1" x14ac:dyDescent="0.2">
      <c r="A41" s="40">
        <v>27</v>
      </c>
      <c r="B41" s="1"/>
      <c r="C41" s="10" t="s">
        <v>11</v>
      </c>
      <c r="D41" s="2"/>
      <c r="E41" s="33" t="b">
        <f t="shared" si="0"/>
        <v>0</v>
      </c>
    </row>
    <row r="42" spans="1:5" ht="18" customHeight="1" x14ac:dyDescent="0.2">
      <c r="A42" s="9">
        <v>28</v>
      </c>
      <c r="B42" s="1"/>
      <c r="C42" s="10" t="s">
        <v>11</v>
      </c>
      <c r="D42" s="2"/>
      <c r="E42" s="33" t="b">
        <f t="shared" si="0"/>
        <v>0</v>
      </c>
    </row>
    <row r="43" spans="1:5" ht="18" customHeight="1" x14ac:dyDescent="0.2">
      <c r="A43" s="40">
        <v>29</v>
      </c>
      <c r="B43" s="1"/>
      <c r="C43" s="10" t="s">
        <v>11</v>
      </c>
      <c r="D43" s="2"/>
      <c r="E43" s="33" t="b">
        <f t="shared" si="0"/>
        <v>0</v>
      </c>
    </row>
    <row r="44" spans="1:5" ht="18" customHeight="1" x14ac:dyDescent="0.2">
      <c r="A44" s="9">
        <v>30</v>
      </c>
      <c r="B44" s="178" t="s">
        <v>521</v>
      </c>
      <c r="C44" s="10" t="s">
        <v>12</v>
      </c>
      <c r="D44" s="2">
        <v>2</v>
      </c>
      <c r="E44" s="33">
        <f t="shared" ref="E44:E58" si="1">IF(C44="PP",IF(D44=1,300,IF(D44=2,230,IF(D44=3,200,IF(D44=4,170,IF(D44=5,135,IF(D44=6,100)))))))</f>
        <v>230</v>
      </c>
    </row>
    <row r="45" spans="1:5" ht="18" customHeight="1" x14ac:dyDescent="0.2">
      <c r="A45" s="40">
        <v>31</v>
      </c>
      <c r="B45" s="178" t="s">
        <v>520</v>
      </c>
      <c r="C45" s="10" t="s">
        <v>12</v>
      </c>
      <c r="D45" s="2">
        <v>6</v>
      </c>
      <c r="E45" s="33">
        <f t="shared" si="1"/>
        <v>100</v>
      </c>
    </row>
    <row r="46" spans="1:5" ht="18" customHeight="1" x14ac:dyDescent="0.2">
      <c r="A46" s="9">
        <v>32</v>
      </c>
      <c r="B46" s="178" t="s">
        <v>519</v>
      </c>
      <c r="C46" s="10" t="s">
        <v>12</v>
      </c>
      <c r="D46" s="2">
        <v>3</v>
      </c>
      <c r="E46" s="33">
        <f t="shared" si="1"/>
        <v>200</v>
      </c>
    </row>
    <row r="47" spans="1:5" ht="18" customHeight="1" x14ac:dyDescent="0.2">
      <c r="A47" s="40">
        <v>33</v>
      </c>
      <c r="B47" s="178" t="s">
        <v>518</v>
      </c>
      <c r="C47" s="10" t="s">
        <v>12</v>
      </c>
      <c r="D47" s="2">
        <v>6</v>
      </c>
      <c r="E47" s="33">
        <f t="shared" si="1"/>
        <v>100</v>
      </c>
    </row>
    <row r="48" spans="1:5" ht="18" customHeight="1" x14ac:dyDescent="0.2">
      <c r="A48" s="9">
        <v>34</v>
      </c>
      <c r="B48" s="178" t="s">
        <v>517</v>
      </c>
      <c r="C48" s="10" t="s">
        <v>12</v>
      </c>
      <c r="D48" s="2">
        <v>4</v>
      </c>
      <c r="E48" s="33">
        <f t="shared" si="1"/>
        <v>170</v>
      </c>
    </row>
    <row r="49" spans="1:5" ht="18" customHeight="1" x14ac:dyDescent="0.2">
      <c r="A49" s="40">
        <v>35</v>
      </c>
      <c r="B49" s="1"/>
      <c r="C49" s="10" t="s">
        <v>12</v>
      </c>
      <c r="D49" s="2"/>
      <c r="E49" s="33" t="b">
        <f t="shared" si="1"/>
        <v>0</v>
      </c>
    </row>
    <row r="50" spans="1:5" ht="18" customHeight="1" x14ac:dyDescent="0.2">
      <c r="A50" s="9">
        <v>36</v>
      </c>
      <c r="B50" s="1"/>
      <c r="C50" s="10" t="s">
        <v>12</v>
      </c>
      <c r="D50" s="2"/>
      <c r="E50" s="33" t="b">
        <f t="shared" si="1"/>
        <v>0</v>
      </c>
    </row>
    <row r="51" spans="1:5" ht="18" customHeight="1" x14ac:dyDescent="0.2">
      <c r="A51" s="40">
        <v>37</v>
      </c>
      <c r="B51" s="1"/>
      <c r="C51" s="10" t="s">
        <v>12</v>
      </c>
      <c r="D51" s="2"/>
      <c r="E51" s="33" t="b">
        <f t="shared" si="1"/>
        <v>0</v>
      </c>
    </row>
    <row r="52" spans="1:5" ht="18" customHeight="1" x14ac:dyDescent="0.2">
      <c r="A52" s="9">
        <v>38</v>
      </c>
      <c r="B52" s="1"/>
      <c r="C52" s="10" t="s">
        <v>12</v>
      </c>
      <c r="D52" s="2"/>
      <c r="E52" s="33" t="b">
        <f t="shared" si="1"/>
        <v>0</v>
      </c>
    </row>
    <row r="53" spans="1:5" ht="18" customHeight="1" x14ac:dyDescent="0.2">
      <c r="A53" s="40">
        <v>39</v>
      </c>
      <c r="B53" s="1"/>
      <c r="C53" s="10" t="s">
        <v>12</v>
      </c>
      <c r="D53" s="2"/>
      <c r="E53" s="33" t="b">
        <f t="shared" si="1"/>
        <v>0</v>
      </c>
    </row>
    <row r="54" spans="1:5" ht="18" customHeight="1" x14ac:dyDescent="0.2">
      <c r="A54" s="9">
        <v>40</v>
      </c>
      <c r="B54" s="1"/>
      <c r="C54" s="10" t="s">
        <v>12</v>
      </c>
      <c r="D54" s="2"/>
      <c r="E54" s="33" t="b">
        <f t="shared" si="1"/>
        <v>0</v>
      </c>
    </row>
    <row r="55" spans="1:5" ht="18" customHeight="1" x14ac:dyDescent="0.2">
      <c r="A55" s="40">
        <v>41</v>
      </c>
      <c r="B55" s="1"/>
      <c r="C55" s="10" t="s">
        <v>12</v>
      </c>
      <c r="D55" s="2"/>
      <c r="E55" s="33" t="b">
        <f t="shared" si="1"/>
        <v>0</v>
      </c>
    </row>
    <row r="56" spans="1:5" ht="18" customHeight="1" x14ac:dyDescent="0.2">
      <c r="A56" s="9">
        <v>42</v>
      </c>
      <c r="B56" s="1"/>
      <c r="C56" s="10" t="s">
        <v>12</v>
      </c>
      <c r="D56" s="2"/>
      <c r="E56" s="33" t="b">
        <f t="shared" si="1"/>
        <v>0</v>
      </c>
    </row>
    <row r="57" spans="1:5" ht="18" customHeight="1" x14ac:dyDescent="0.2">
      <c r="A57" s="40">
        <v>43</v>
      </c>
      <c r="B57" s="1"/>
      <c r="C57" s="10" t="s">
        <v>12</v>
      </c>
      <c r="D57" s="2"/>
      <c r="E57" s="33" t="b">
        <f t="shared" si="1"/>
        <v>0</v>
      </c>
    </row>
    <row r="58" spans="1:5" ht="18" customHeight="1" x14ac:dyDescent="0.2">
      <c r="A58" s="9">
        <v>44</v>
      </c>
      <c r="B58" s="1"/>
      <c r="C58" s="10" t="s">
        <v>12</v>
      </c>
      <c r="D58" s="2"/>
      <c r="E58" s="33" t="b">
        <f t="shared" si="1"/>
        <v>0</v>
      </c>
    </row>
    <row r="59" spans="1:5" ht="18" customHeight="1" x14ac:dyDescent="0.2">
      <c r="A59" s="40">
        <v>45</v>
      </c>
      <c r="B59" s="1"/>
      <c r="C59" s="10" t="s">
        <v>17</v>
      </c>
      <c r="D59" s="2"/>
      <c r="E59" s="33" t="b">
        <f>IF(C59="RS",IF(D59=1,1000))</f>
        <v>0</v>
      </c>
    </row>
    <row r="60" spans="1:5" ht="18" customHeight="1" x14ac:dyDescent="0.2">
      <c r="A60" s="9">
        <v>46</v>
      </c>
      <c r="B60" s="1"/>
      <c r="C60" s="10" t="s">
        <v>17</v>
      </c>
      <c r="D60" s="2"/>
      <c r="E60" s="33" t="b">
        <f>IF(C60="RS",IF(D60=1,1000))</f>
        <v>0</v>
      </c>
    </row>
    <row r="61" spans="1:5" ht="18" customHeight="1" x14ac:dyDescent="0.2">
      <c r="A61" s="40">
        <v>47</v>
      </c>
      <c r="B61" s="1"/>
      <c r="C61" s="10" t="s">
        <v>18</v>
      </c>
      <c r="D61" s="2"/>
      <c r="E61" s="33" t="b">
        <f>IF(C61="RP",IF(D61=1,200))</f>
        <v>0</v>
      </c>
    </row>
    <row r="62" spans="1:5" ht="18" customHeight="1" x14ac:dyDescent="0.2">
      <c r="A62" s="9">
        <v>48</v>
      </c>
      <c r="B62" s="1"/>
      <c r="C62" s="10" t="s">
        <v>18</v>
      </c>
      <c r="D62" s="2"/>
      <c r="E62" s="33" t="b">
        <f>IF(C62="RP",IF(D62=1,200))</f>
        <v>0</v>
      </c>
    </row>
    <row r="63" spans="1:5" ht="24.6" customHeight="1" x14ac:dyDescent="0.2">
      <c r="A63" s="213" t="s">
        <v>20</v>
      </c>
      <c r="B63" s="214"/>
      <c r="C63" s="214"/>
      <c r="D63" s="215"/>
      <c r="E63" s="34">
        <f>SUM(E15:E62)</f>
        <v>1405</v>
      </c>
    </row>
    <row r="64" spans="1:5" ht="20.45" customHeight="1" x14ac:dyDescent="0.2">
      <c r="A64" s="5"/>
      <c r="B64" s="5"/>
      <c r="C64" s="5"/>
      <c r="D64" s="5"/>
      <c r="E64" s="5"/>
    </row>
    <row r="65" spans="1:5" ht="25.15" customHeight="1" x14ac:dyDescent="0.35">
      <c r="A65" s="216" t="s">
        <v>21</v>
      </c>
      <c r="B65" s="217"/>
      <c r="C65" s="217"/>
      <c r="D65" s="217"/>
      <c r="E65" s="217"/>
    </row>
    <row r="66" spans="1:5" ht="53.45" customHeight="1" x14ac:dyDescent="0.2">
      <c r="A66" s="6" t="s">
        <v>0</v>
      </c>
      <c r="B66" s="7" t="s">
        <v>69</v>
      </c>
      <c r="C66" s="8" t="s">
        <v>55</v>
      </c>
      <c r="D66" s="8" t="s">
        <v>3</v>
      </c>
      <c r="E66" s="8" t="s">
        <v>2</v>
      </c>
    </row>
    <row r="67" spans="1:5" ht="19.899999999999999" customHeight="1" x14ac:dyDescent="0.2">
      <c r="A67" s="9">
        <v>1</v>
      </c>
      <c r="B67" s="1" t="s">
        <v>25</v>
      </c>
      <c r="C67" s="39"/>
      <c r="D67" s="11" t="s">
        <v>24</v>
      </c>
      <c r="E67" s="35" t="b">
        <f>IF(D67="M",IF(C67=1,3000))</f>
        <v>0</v>
      </c>
    </row>
    <row r="68" spans="1:5" ht="19.899999999999999" customHeight="1" x14ac:dyDescent="0.2">
      <c r="A68" s="9">
        <v>2</v>
      </c>
      <c r="B68" s="1" t="s">
        <v>26</v>
      </c>
      <c r="C68" s="39"/>
      <c r="D68" s="11" t="s">
        <v>24</v>
      </c>
      <c r="E68" s="35" t="b">
        <f>IF(D68="M",IF(C68=1,2500))</f>
        <v>0</v>
      </c>
    </row>
    <row r="69" spans="1:5" ht="19.899999999999999" customHeight="1" x14ac:dyDescent="0.2">
      <c r="A69" s="9">
        <v>3</v>
      </c>
      <c r="B69" s="1" t="s">
        <v>101</v>
      </c>
      <c r="C69" s="3"/>
      <c r="D69" s="11">
        <v>1500</v>
      </c>
      <c r="E69" s="35">
        <f>PRODUCT(C69*D69)</f>
        <v>0</v>
      </c>
    </row>
    <row r="70" spans="1:5" ht="19.899999999999999" customHeight="1" x14ac:dyDescent="0.2">
      <c r="A70" s="9">
        <v>4</v>
      </c>
      <c r="B70" s="1" t="s">
        <v>100</v>
      </c>
      <c r="C70" s="3"/>
      <c r="D70" s="11">
        <v>1000</v>
      </c>
      <c r="E70" s="35">
        <f>PRODUCT(C70*D70)</f>
        <v>0</v>
      </c>
    </row>
    <row r="71" spans="1:5" ht="19.899999999999999" customHeight="1" x14ac:dyDescent="0.2">
      <c r="A71" s="9">
        <v>5</v>
      </c>
      <c r="B71" s="1" t="s">
        <v>140</v>
      </c>
      <c r="C71" s="3"/>
      <c r="D71" s="11">
        <v>500</v>
      </c>
      <c r="E71" s="35">
        <f>PRODUCT(C71*D71)</f>
        <v>0</v>
      </c>
    </row>
    <row r="72" spans="1:5" ht="19.899999999999999" customHeight="1" x14ac:dyDescent="0.2">
      <c r="A72" s="9">
        <v>6</v>
      </c>
      <c r="B72" s="1" t="s">
        <v>27</v>
      </c>
      <c r="C72" s="3"/>
      <c r="D72" s="11">
        <v>300</v>
      </c>
      <c r="E72" s="35">
        <f>PRODUCT(C72*D72)</f>
        <v>0</v>
      </c>
    </row>
    <row r="73" spans="1:5" ht="33.6" customHeight="1" x14ac:dyDescent="0.2">
      <c r="A73" s="9">
        <v>7</v>
      </c>
      <c r="B73" s="1" t="s">
        <v>28</v>
      </c>
      <c r="C73" s="3"/>
      <c r="D73" s="11">
        <v>200</v>
      </c>
      <c r="E73" s="35">
        <f>PRODUCT(C73*D73)</f>
        <v>0</v>
      </c>
    </row>
    <row r="74" spans="1:5" ht="25.15" customHeight="1" x14ac:dyDescent="0.2">
      <c r="A74" s="213" t="s">
        <v>22</v>
      </c>
      <c r="B74" s="214"/>
      <c r="C74" s="214"/>
      <c r="D74" s="215"/>
      <c r="E74" s="36">
        <f>SUM(E67:E73)</f>
        <v>0</v>
      </c>
    </row>
    <row r="75" spans="1:5" ht="18.600000000000001" customHeight="1" x14ac:dyDescent="0.2">
      <c r="A75" s="12"/>
      <c r="B75" s="13"/>
      <c r="C75" s="13"/>
      <c r="D75" s="13"/>
      <c r="E75" s="14"/>
    </row>
    <row r="76" spans="1:5" ht="57" customHeight="1" x14ac:dyDescent="0.2">
      <c r="A76" s="208" t="s">
        <v>70</v>
      </c>
      <c r="B76" s="209"/>
      <c r="C76" s="209"/>
      <c r="D76" s="209"/>
      <c r="E76" s="209"/>
    </row>
    <row r="77" spans="1:5" ht="17.45" customHeight="1" x14ac:dyDescent="0.2"/>
    <row r="78" spans="1:5" ht="27" customHeight="1" x14ac:dyDescent="0.2">
      <c r="A78" s="223" t="s">
        <v>6</v>
      </c>
      <c r="B78" s="224"/>
      <c r="C78" s="224"/>
      <c r="D78" s="224"/>
      <c r="E78" s="225"/>
    </row>
    <row r="79" spans="1:5" ht="51" customHeight="1" x14ac:dyDescent="0.2">
      <c r="A79" s="15" t="s">
        <v>0</v>
      </c>
      <c r="B79" s="24" t="s">
        <v>71</v>
      </c>
      <c r="C79" s="17" t="s">
        <v>14</v>
      </c>
      <c r="D79" s="18" t="s">
        <v>1</v>
      </c>
      <c r="E79" s="18" t="s">
        <v>2</v>
      </c>
    </row>
    <row r="80" spans="1:5" ht="19.899999999999999" customHeight="1" x14ac:dyDescent="0.2">
      <c r="A80" s="15">
        <v>1</v>
      </c>
      <c r="B80" s="16" t="s">
        <v>82</v>
      </c>
      <c r="C80" s="4"/>
      <c r="D80" s="19">
        <v>20</v>
      </c>
      <c r="E80" s="37">
        <f t="shared" ref="E80:E86" si="2">PRODUCT(C80*D80)</f>
        <v>0</v>
      </c>
    </row>
    <row r="81" spans="1:9" ht="19.899999999999999" customHeight="1" x14ac:dyDescent="0.2">
      <c r="A81" s="15">
        <v>2</v>
      </c>
      <c r="B81" s="16" t="s">
        <v>83</v>
      </c>
      <c r="C81" s="4"/>
      <c r="D81" s="19">
        <v>20</v>
      </c>
      <c r="E81" s="37">
        <f t="shared" si="2"/>
        <v>0</v>
      </c>
    </row>
    <row r="82" spans="1:9" ht="19.899999999999999" customHeight="1" x14ac:dyDescent="0.2">
      <c r="A82" s="15">
        <v>3</v>
      </c>
      <c r="B82" s="16" t="s">
        <v>84</v>
      </c>
      <c r="C82" s="4"/>
      <c r="D82" s="19">
        <v>20</v>
      </c>
      <c r="E82" s="37">
        <f t="shared" si="2"/>
        <v>0</v>
      </c>
    </row>
    <row r="83" spans="1:9" ht="19.899999999999999" customHeight="1" x14ac:dyDescent="0.2">
      <c r="A83" s="15">
        <v>4</v>
      </c>
      <c r="B83" s="16" t="s">
        <v>85</v>
      </c>
      <c r="C83" s="179">
        <v>64</v>
      </c>
      <c r="D83" s="19">
        <v>20</v>
      </c>
      <c r="E83" s="37">
        <f t="shared" si="2"/>
        <v>1280</v>
      </c>
    </row>
    <row r="84" spans="1:9" ht="19.899999999999999" customHeight="1" x14ac:dyDescent="0.2">
      <c r="A84" s="15">
        <v>5</v>
      </c>
      <c r="B84" s="42" t="s">
        <v>86</v>
      </c>
      <c r="C84" s="4"/>
      <c r="D84" s="19">
        <v>20</v>
      </c>
      <c r="E84" s="37">
        <f t="shared" si="2"/>
        <v>0</v>
      </c>
    </row>
    <row r="85" spans="1:9" ht="19.899999999999999" customHeight="1" x14ac:dyDescent="0.2">
      <c r="A85" s="15">
        <v>6</v>
      </c>
      <c r="B85" s="16" t="s">
        <v>4</v>
      </c>
      <c r="C85" s="180">
        <v>11</v>
      </c>
      <c r="D85" s="19">
        <v>100</v>
      </c>
      <c r="E85" s="37">
        <f t="shared" si="2"/>
        <v>1100</v>
      </c>
    </row>
    <row r="86" spans="1:9" ht="22.15" customHeight="1" x14ac:dyDescent="0.2">
      <c r="A86" s="15">
        <v>7</v>
      </c>
      <c r="B86" s="16" t="s">
        <v>61</v>
      </c>
      <c r="C86" s="4"/>
      <c r="D86" s="19">
        <v>50</v>
      </c>
      <c r="E86" s="37">
        <f t="shared" si="2"/>
        <v>0</v>
      </c>
    </row>
    <row r="87" spans="1:9" ht="23.45" customHeight="1" x14ac:dyDescent="0.2">
      <c r="A87" s="228" t="s">
        <v>16</v>
      </c>
      <c r="B87" s="233"/>
      <c r="C87" s="233"/>
      <c r="D87" s="234"/>
      <c r="E87" s="34">
        <f>SUM(E80:E86)</f>
        <v>2380</v>
      </c>
    </row>
    <row r="88" spans="1:9" ht="19.149999999999999" customHeight="1" x14ac:dyDescent="0.2">
      <c r="A88" s="20"/>
      <c r="B88" s="21"/>
      <c r="C88" s="22"/>
      <c r="D88" s="22"/>
      <c r="E88" s="23"/>
    </row>
    <row r="89" spans="1:9" ht="27" customHeight="1" x14ac:dyDescent="0.35">
      <c r="A89" s="223" t="s">
        <v>72</v>
      </c>
      <c r="B89" s="231"/>
      <c r="C89" s="231"/>
      <c r="D89" s="231"/>
      <c r="E89" s="232"/>
    </row>
    <row r="90" spans="1:9" ht="40.15" customHeight="1" x14ac:dyDescent="0.2">
      <c r="A90" s="15" t="s">
        <v>0</v>
      </c>
      <c r="B90" s="24" t="s">
        <v>73</v>
      </c>
      <c r="C90" s="17" t="s">
        <v>13</v>
      </c>
      <c r="D90" s="17" t="s">
        <v>19</v>
      </c>
      <c r="E90" s="17" t="s">
        <v>2</v>
      </c>
    </row>
    <row r="91" spans="1:9" ht="18" customHeight="1" x14ac:dyDescent="0.2">
      <c r="A91" s="25">
        <v>1</v>
      </c>
      <c r="B91" s="158" t="s">
        <v>516</v>
      </c>
      <c r="C91" s="26" t="s">
        <v>10</v>
      </c>
      <c r="D91" s="2"/>
      <c r="E91" s="33" t="b">
        <f>IF(C91="PS",IF(D91=1,800,IF(D91=2,630,IF(D91=3,530,IF(D91=4,450,IF(D91=5,360,IF(D91=6,270)))))))</f>
        <v>0</v>
      </c>
      <c r="H91" s="88"/>
      <c r="I91" s="27"/>
    </row>
    <row r="92" spans="1:9" ht="30" customHeight="1" x14ac:dyDescent="0.2">
      <c r="A92" s="25">
        <v>2</v>
      </c>
      <c r="B92" s="158" t="s">
        <v>515</v>
      </c>
      <c r="C92" s="26" t="s">
        <v>10</v>
      </c>
      <c r="D92" s="2"/>
      <c r="E92" s="33" t="b">
        <f>IF(C92="PS",IF(D92=1,800,IF(D92=2,630,IF(D92=3,530,IF(D92=4,450,IF(D92=5,360,IF(D92=6,270)))))))</f>
        <v>0</v>
      </c>
      <c r="H92" s="88"/>
      <c r="I92" s="27"/>
    </row>
    <row r="93" spans="1:9" ht="18" customHeight="1" x14ac:dyDescent="0.2">
      <c r="A93" s="25">
        <v>3</v>
      </c>
      <c r="B93" s="178" t="s">
        <v>514</v>
      </c>
      <c r="C93" s="26" t="s">
        <v>11</v>
      </c>
      <c r="D93" s="2">
        <v>1</v>
      </c>
      <c r="E93" s="33">
        <f t="shared" ref="E93:E112" si="3">IF(C93="MP",IF(D93=1,200,IF(D93=2,160,IF(D93=3,130,IF(D93=4,110,IF(D93=5,90,IF(D93=6,70)))))))</f>
        <v>200</v>
      </c>
      <c r="H93" s="88"/>
      <c r="I93" s="27"/>
    </row>
    <row r="94" spans="1:9" ht="18" customHeight="1" x14ac:dyDescent="0.2">
      <c r="A94" s="25">
        <v>4</v>
      </c>
      <c r="B94" s="178" t="s">
        <v>513</v>
      </c>
      <c r="C94" s="26" t="s">
        <v>11</v>
      </c>
      <c r="D94" s="2">
        <v>3</v>
      </c>
      <c r="E94" s="33">
        <f t="shared" si="3"/>
        <v>130</v>
      </c>
      <c r="H94" s="88"/>
      <c r="I94" s="27"/>
    </row>
    <row r="95" spans="1:9" ht="18" customHeight="1" x14ac:dyDescent="0.2">
      <c r="A95" s="25">
        <v>5</v>
      </c>
      <c r="B95" s="178" t="s">
        <v>512</v>
      </c>
      <c r="C95" s="26" t="s">
        <v>11</v>
      </c>
      <c r="D95" s="2">
        <v>2</v>
      </c>
      <c r="E95" s="33">
        <f t="shared" si="3"/>
        <v>160</v>
      </c>
      <c r="H95" s="88"/>
      <c r="I95" s="27"/>
    </row>
    <row r="96" spans="1:9" ht="18" customHeight="1" x14ac:dyDescent="0.2">
      <c r="A96" s="25">
        <v>6</v>
      </c>
      <c r="B96" s="178" t="s">
        <v>511</v>
      </c>
      <c r="C96" s="26" t="s">
        <v>11</v>
      </c>
      <c r="D96" s="2">
        <v>5</v>
      </c>
      <c r="E96" s="33">
        <f t="shared" si="3"/>
        <v>90</v>
      </c>
      <c r="H96" s="88"/>
      <c r="I96" s="27"/>
    </row>
    <row r="97" spans="1:9" ht="18" customHeight="1" x14ac:dyDescent="0.2">
      <c r="A97" s="25">
        <v>7</v>
      </c>
      <c r="B97" s="178" t="s">
        <v>510</v>
      </c>
      <c r="C97" s="26" t="s">
        <v>11</v>
      </c>
      <c r="D97" s="2">
        <v>1</v>
      </c>
      <c r="E97" s="33">
        <f t="shared" si="3"/>
        <v>200</v>
      </c>
      <c r="H97" s="88"/>
      <c r="I97" s="27"/>
    </row>
    <row r="98" spans="1:9" ht="18" customHeight="1" x14ac:dyDescent="0.2">
      <c r="A98" s="25">
        <v>8</v>
      </c>
      <c r="B98" s="178" t="s">
        <v>509</v>
      </c>
      <c r="C98" s="26" t="s">
        <v>11</v>
      </c>
      <c r="D98" s="2">
        <v>3</v>
      </c>
      <c r="E98" s="33">
        <f t="shared" si="3"/>
        <v>130</v>
      </c>
      <c r="H98" s="88"/>
      <c r="I98" s="27"/>
    </row>
    <row r="99" spans="1:9" ht="18" customHeight="1" x14ac:dyDescent="0.2">
      <c r="A99" s="25">
        <v>9</v>
      </c>
      <c r="B99" s="178" t="s">
        <v>508</v>
      </c>
      <c r="C99" s="26" t="s">
        <v>11</v>
      </c>
      <c r="D99" s="2">
        <v>4</v>
      </c>
      <c r="E99" s="33">
        <f t="shared" si="3"/>
        <v>110</v>
      </c>
      <c r="H99" s="88"/>
      <c r="I99" s="27"/>
    </row>
    <row r="100" spans="1:9" ht="18" customHeight="1" x14ac:dyDescent="0.2">
      <c r="A100" s="25">
        <v>10</v>
      </c>
      <c r="B100" s="178" t="s">
        <v>507</v>
      </c>
      <c r="C100" s="26" t="s">
        <v>11</v>
      </c>
      <c r="D100" s="2">
        <v>5</v>
      </c>
      <c r="E100" s="33">
        <f t="shared" si="3"/>
        <v>90</v>
      </c>
      <c r="H100" s="88"/>
      <c r="I100" s="27"/>
    </row>
    <row r="101" spans="1:9" ht="18" customHeight="1" x14ac:dyDescent="0.2">
      <c r="A101" s="25">
        <v>11</v>
      </c>
      <c r="B101" s="178" t="s">
        <v>506</v>
      </c>
      <c r="C101" s="26" t="s">
        <v>11</v>
      </c>
      <c r="D101" s="2">
        <v>1</v>
      </c>
      <c r="E101" s="33">
        <f t="shared" si="3"/>
        <v>200</v>
      </c>
      <c r="H101" s="88"/>
      <c r="I101" s="27"/>
    </row>
    <row r="102" spans="1:9" ht="18" customHeight="1" x14ac:dyDescent="0.2">
      <c r="A102" s="25">
        <v>12</v>
      </c>
      <c r="B102" s="178" t="s">
        <v>505</v>
      </c>
      <c r="C102" s="26" t="s">
        <v>11</v>
      </c>
      <c r="D102" s="2">
        <v>2</v>
      </c>
      <c r="E102" s="33">
        <f t="shared" si="3"/>
        <v>160</v>
      </c>
      <c r="H102" s="88"/>
      <c r="I102" s="27"/>
    </row>
    <row r="103" spans="1:9" ht="18" customHeight="1" x14ac:dyDescent="0.2">
      <c r="A103" s="25">
        <v>13</v>
      </c>
      <c r="B103" s="178" t="s">
        <v>504</v>
      </c>
      <c r="C103" s="26" t="s">
        <v>11</v>
      </c>
      <c r="D103" s="2">
        <v>2</v>
      </c>
      <c r="E103" s="33">
        <f t="shared" si="3"/>
        <v>160</v>
      </c>
      <c r="H103" s="88"/>
      <c r="I103" s="27"/>
    </row>
    <row r="104" spans="1:9" ht="18" customHeight="1" x14ac:dyDescent="0.2">
      <c r="A104" s="25">
        <v>14</v>
      </c>
      <c r="B104" s="178" t="s">
        <v>503</v>
      </c>
      <c r="C104" s="26" t="s">
        <v>11</v>
      </c>
      <c r="D104" s="2">
        <v>4</v>
      </c>
      <c r="E104" s="33">
        <f t="shared" si="3"/>
        <v>110</v>
      </c>
      <c r="H104" s="88"/>
      <c r="I104" s="27"/>
    </row>
    <row r="105" spans="1:9" ht="18" customHeight="1" x14ac:dyDescent="0.2">
      <c r="A105" s="25">
        <v>15</v>
      </c>
      <c r="B105" s="178" t="s">
        <v>502</v>
      </c>
      <c r="C105" s="26" t="s">
        <v>11</v>
      </c>
      <c r="D105" s="2">
        <v>5</v>
      </c>
      <c r="E105" s="33">
        <f t="shared" si="3"/>
        <v>90</v>
      </c>
      <c r="H105" s="88"/>
      <c r="I105" s="27"/>
    </row>
    <row r="106" spans="1:9" ht="18" customHeight="1" x14ac:dyDescent="0.2">
      <c r="A106" s="25">
        <v>16</v>
      </c>
      <c r="B106" s="178" t="s">
        <v>501</v>
      </c>
      <c r="C106" s="26" t="s">
        <v>11</v>
      </c>
      <c r="D106" s="2">
        <v>4</v>
      </c>
      <c r="E106" s="33">
        <f t="shared" si="3"/>
        <v>110</v>
      </c>
      <c r="H106" s="88"/>
      <c r="I106" s="27"/>
    </row>
    <row r="107" spans="1:9" ht="18" customHeight="1" x14ac:dyDescent="0.2">
      <c r="A107" s="25">
        <v>17</v>
      </c>
      <c r="B107" s="178" t="s">
        <v>500</v>
      </c>
      <c r="C107" s="26" t="s">
        <v>11</v>
      </c>
      <c r="D107" s="2">
        <v>6</v>
      </c>
      <c r="E107" s="33">
        <f t="shared" si="3"/>
        <v>70</v>
      </c>
      <c r="H107" s="88"/>
      <c r="I107" s="27"/>
    </row>
    <row r="108" spans="1:9" ht="18" customHeight="1" x14ac:dyDescent="0.2">
      <c r="A108" s="25">
        <v>18</v>
      </c>
      <c r="B108" s="178" t="s">
        <v>499</v>
      </c>
      <c r="C108" s="26" t="s">
        <v>11</v>
      </c>
      <c r="D108" s="2">
        <v>6</v>
      </c>
      <c r="E108" s="33">
        <f t="shared" si="3"/>
        <v>70</v>
      </c>
      <c r="H108" s="88"/>
      <c r="I108" s="27"/>
    </row>
    <row r="109" spans="1:9" ht="18" customHeight="1" x14ac:dyDescent="0.2">
      <c r="A109" s="25">
        <v>19</v>
      </c>
      <c r="B109" s="181" t="s">
        <v>498</v>
      </c>
      <c r="C109" s="26" t="s">
        <v>11</v>
      </c>
      <c r="D109" s="2">
        <v>6</v>
      </c>
      <c r="E109" s="33">
        <f t="shared" si="3"/>
        <v>70</v>
      </c>
      <c r="H109" s="88"/>
      <c r="I109" s="27"/>
    </row>
    <row r="110" spans="1:9" ht="18" customHeight="1" x14ac:dyDescent="0.2">
      <c r="A110" s="25">
        <v>20</v>
      </c>
      <c r="B110" s="1"/>
      <c r="C110" s="26" t="s">
        <v>11</v>
      </c>
      <c r="D110" s="2"/>
      <c r="E110" s="33" t="b">
        <f t="shared" si="3"/>
        <v>0</v>
      </c>
      <c r="H110" s="88"/>
      <c r="I110" s="27"/>
    </row>
    <row r="111" spans="1:9" ht="18" customHeight="1" x14ac:dyDescent="0.2">
      <c r="A111" s="25">
        <v>21</v>
      </c>
      <c r="B111" s="1"/>
      <c r="C111" s="26" t="s">
        <v>11</v>
      </c>
      <c r="D111" s="2"/>
      <c r="E111" s="33" t="b">
        <f t="shared" si="3"/>
        <v>0</v>
      </c>
      <c r="H111" s="88"/>
      <c r="I111" s="27"/>
    </row>
    <row r="112" spans="1:9" ht="18" customHeight="1" x14ac:dyDescent="0.2">
      <c r="A112" s="25">
        <v>22</v>
      </c>
      <c r="B112" s="1"/>
      <c r="C112" s="26" t="s">
        <v>11</v>
      </c>
      <c r="D112" s="2"/>
      <c r="E112" s="33" t="b">
        <f t="shared" si="3"/>
        <v>0</v>
      </c>
      <c r="H112" s="88"/>
      <c r="I112" s="27"/>
    </row>
    <row r="113" spans="1:8" ht="18" customHeight="1" x14ac:dyDescent="0.2">
      <c r="A113" s="25">
        <v>23</v>
      </c>
      <c r="B113" s="158" t="s">
        <v>497</v>
      </c>
      <c r="C113" s="26" t="s">
        <v>12</v>
      </c>
      <c r="D113" s="2"/>
      <c r="E113" s="33" t="b">
        <f t="shared" ref="E113:E127" si="4">IF(C113="PP",IF(D113=1,200,IF(D113=2,160,IF(D113=3,130,IF(D113=4,110,IF(D113=5,90,IF(D113=6,70)))))))</f>
        <v>0</v>
      </c>
      <c r="H113" s="88"/>
    </row>
    <row r="114" spans="1:8" ht="18" customHeight="1" x14ac:dyDescent="0.2">
      <c r="A114" s="25">
        <v>24</v>
      </c>
      <c r="B114" s="1"/>
      <c r="C114" s="26" t="s">
        <v>12</v>
      </c>
      <c r="D114" s="2"/>
      <c r="E114" s="33" t="b">
        <f t="shared" si="4"/>
        <v>0</v>
      </c>
      <c r="H114" s="88"/>
    </row>
    <row r="115" spans="1:8" ht="18" customHeight="1" x14ac:dyDescent="0.2">
      <c r="A115" s="25">
        <v>25</v>
      </c>
      <c r="B115" s="1"/>
      <c r="C115" s="26" t="s">
        <v>12</v>
      </c>
      <c r="D115" s="2"/>
      <c r="E115" s="33" t="b">
        <f t="shared" si="4"/>
        <v>0</v>
      </c>
      <c r="H115" s="88"/>
    </row>
    <row r="116" spans="1:8" ht="18" customHeight="1" x14ac:dyDescent="0.2">
      <c r="A116" s="25">
        <v>26</v>
      </c>
      <c r="B116" s="1"/>
      <c r="C116" s="26" t="s">
        <v>12</v>
      </c>
      <c r="D116" s="2"/>
      <c r="E116" s="33" t="b">
        <f t="shared" si="4"/>
        <v>0</v>
      </c>
      <c r="H116" s="88"/>
    </row>
    <row r="117" spans="1:8" ht="18" customHeight="1" x14ac:dyDescent="0.2">
      <c r="A117" s="25">
        <v>27</v>
      </c>
      <c r="B117" s="178" t="s">
        <v>496</v>
      </c>
      <c r="C117" s="26" t="s">
        <v>12</v>
      </c>
      <c r="D117" s="156">
        <v>6</v>
      </c>
      <c r="E117" s="33">
        <f t="shared" si="4"/>
        <v>70</v>
      </c>
      <c r="H117" s="88"/>
    </row>
    <row r="118" spans="1:8" ht="18" customHeight="1" x14ac:dyDescent="0.2">
      <c r="A118" s="25">
        <v>28</v>
      </c>
      <c r="B118" s="181" t="s">
        <v>495</v>
      </c>
      <c r="C118" s="26" t="s">
        <v>12</v>
      </c>
      <c r="D118" s="156">
        <v>1</v>
      </c>
      <c r="E118" s="33">
        <f t="shared" si="4"/>
        <v>200</v>
      </c>
      <c r="H118" s="88"/>
    </row>
    <row r="119" spans="1:8" ht="18" customHeight="1" x14ac:dyDescent="0.2">
      <c r="A119" s="25">
        <v>29</v>
      </c>
      <c r="B119" s="181" t="s">
        <v>494</v>
      </c>
      <c r="C119" s="26" t="s">
        <v>12</v>
      </c>
      <c r="D119" s="156">
        <v>2</v>
      </c>
      <c r="E119" s="33">
        <f t="shared" si="4"/>
        <v>160</v>
      </c>
      <c r="H119" s="88"/>
    </row>
    <row r="120" spans="1:8" ht="18" customHeight="1" x14ac:dyDescent="0.2">
      <c r="A120" s="25">
        <v>30</v>
      </c>
      <c r="B120" s="178" t="s">
        <v>493</v>
      </c>
      <c r="C120" s="26" t="s">
        <v>12</v>
      </c>
      <c r="D120" s="164">
        <v>4</v>
      </c>
      <c r="E120" s="33">
        <f t="shared" si="4"/>
        <v>110</v>
      </c>
      <c r="H120" s="88"/>
    </row>
    <row r="121" spans="1:8" ht="18" customHeight="1" x14ac:dyDescent="0.2">
      <c r="A121" s="25">
        <v>31</v>
      </c>
      <c r="B121" s="178" t="s">
        <v>492</v>
      </c>
      <c r="C121" s="26" t="s">
        <v>12</v>
      </c>
      <c r="D121" s="164">
        <v>6</v>
      </c>
      <c r="E121" s="33">
        <f t="shared" si="4"/>
        <v>70</v>
      </c>
      <c r="H121" s="88"/>
    </row>
    <row r="122" spans="1:8" ht="18" customHeight="1" x14ac:dyDescent="0.2">
      <c r="A122" s="25">
        <v>32</v>
      </c>
      <c r="B122" s="178" t="s">
        <v>491</v>
      </c>
      <c r="C122" s="26" t="s">
        <v>12</v>
      </c>
      <c r="D122" s="164">
        <v>3</v>
      </c>
      <c r="E122" s="33">
        <f t="shared" si="4"/>
        <v>130</v>
      </c>
      <c r="H122" s="88"/>
    </row>
    <row r="123" spans="1:8" ht="18" customHeight="1" x14ac:dyDescent="0.2">
      <c r="A123" s="25">
        <v>33</v>
      </c>
      <c r="B123" s="158" t="s">
        <v>490</v>
      </c>
      <c r="C123" s="26" t="s">
        <v>12</v>
      </c>
      <c r="D123" s="2"/>
      <c r="E123" s="33" t="b">
        <f t="shared" si="4"/>
        <v>0</v>
      </c>
      <c r="H123" s="88"/>
    </row>
    <row r="124" spans="1:8" ht="18" customHeight="1" x14ac:dyDescent="0.2">
      <c r="A124" s="25">
        <v>34</v>
      </c>
      <c r="B124" s="158" t="s">
        <v>489</v>
      </c>
      <c r="C124" s="26" t="s">
        <v>12</v>
      </c>
      <c r="D124" s="2"/>
      <c r="E124" s="33" t="b">
        <f t="shared" si="4"/>
        <v>0</v>
      </c>
      <c r="H124" s="88"/>
    </row>
    <row r="125" spans="1:8" ht="18" customHeight="1" x14ac:dyDescent="0.2">
      <c r="A125" s="25">
        <v>35</v>
      </c>
      <c r="B125" s="158" t="s">
        <v>488</v>
      </c>
      <c r="C125" s="26" t="s">
        <v>12</v>
      </c>
      <c r="D125" s="2"/>
      <c r="E125" s="33" t="b">
        <f t="shared" si="4"/>
        <v>0</v>
      </c>
      <c r="H125" s="88"/>
    </row>
    <row r="126" spans="1:8" ht="18" customHeight="1" x14ac:dyDescent="0.2">
      <c r="A126" s="25">
        <v>36</v>
      </c>
      <c r="B126" s="158" t="s">
        <v>487</v>
      </c>
      <c r="C126" s="26" t="s">
        <v>12</v>
      </c>
      <c r="D126" s="2"/>
      <c r="E126" s="33" t="b">
        <f t="shared" si="4"/>
        <v>0</v>
      </c>
      <c r="H126" s="88"/>
    </row>
    <row r="127" spans="1:8" ht="18" customHeight="1" x14ac:dyDescent="0.2">
      <c r="A127" s="25">
        <v>37</v>
      </c>
      <c r="B127" s="158" t="s">
        <v>486</v>
      </c>
      <c r="C127" s="26" t="s">
        <v>12</v>
      </c>
      <c r="D127" s="2"/>
      <c r="E127" s="33" t="b">
        <f t="shared" si="4"/>
        <v>0</v>
      </c>
      <c r="H127" s="88"/>
    </row>
    <row r="128" spans="1:8" ht="18" customHeight="1" x14ac:dyDescent="0.2">
      <c r="A128" s="25">
        <v>38</v>
      </c>
      <c r="B128" s="158" t="s">
        <v>485</v>
      </c>
      <c r="C128" s="26" t="s">
        <v>87</v>
      </c>
      <c r="D128" s="2"/>
      <c r="E128" s="33" t="b">
        <f>IF(C128="FR",IF(D128=1,160,IF(D128=2,130,IF(D128=3,100,IF(D128=4,90,IF(D128=5,70,IF(D128=6,60)))))))</f>
        <v>0</v>
      </c>
      <c r="H128" s="88"/>
    </row>
    <row r="129" spans="1:9" ht="18" customHeight="1" x14ac:dyDescent="0.2">
      <c r="A129" s="25">
        <v>39</v>
      </c>
      <c r="B129" s="158" t="s">
        <v>484</v>
      </c>
      <c r="C129" s="26" t="s">
        <v>87</v>
      </c>
      <c r="D129" s="2"/>
      <c r="E129" s="33" t="b">
        <f>IF(C129="FR",IF(D129=1,160,IF(D129=2,130,IF(D129=3,100,IF(D129=4,90,IF(D129=5,70,IF(D129=6,60)))))))</f>
        <v>0</v>
      </c>
      <c r="H129" s="88"/>
    </row>
    <row r="130" spans="1:9" ht="18" customHeight="1" x14ac:dyDescent="0.2">
      <c r="A130" s="25">
        <v>40</v>
      </c>
      <c r="B130" s="1"/>
      <c r="C130" s="26" t="s">
        <v>87</v>
      </c>
      <c r="D130" s="2"/>
      <c r="E130" s="33" t="b">
        <f>IF(C130="FR",IF(D130=1,160,IF(D130=2,130,IF(D130=3,100,IF(D130=4,90,IF(D130=5,70,IF(D130=6,60)))))))</f>
        <v>0</v>
      </c>
      <c r="H130" s="88"/>
    </row>
    <row r="131" spans="1:9" ht="18" customHeight="1" x14ac:dyDescent="0.2">
      <c r="A131" s="25">
        <v>41</v>
      </c>
      <c r="B131" s="1"/>
      <c r="C131" s="26" t="s">
        <v>87</v>
      </c>
      <c r="D131" s="2"/>
      <c r="E131" s="33" t="b">
        <f>IF(C131="FR",IF(D131=1,160,IF(D131=2,130,IF(D131=3,100,IF(D131=4,90,IF(D131=5,70,IF(D131=6,60)))))))</f>
        <v>0</v>
      </c>
      <c r="H131" s="88"/>
    </row>
    <row r="132" spans="1:9" ht="18" customHeight="1" x14ac:dyDescent="0.2">
      <c r="A132" s="25">
        <v>42</v>
      </c>
      <c r="B132" s="1"/>
      <c r="C132" s="26" t="s">
        <v>17</v>
      </c>
      <c r="D132" s="2"/>
      <c r="E132" s="33" t="b">
        <f>IF(C132="RS",IF(D132=1,500))</f>
        <v>0</v>
      </c>
      <c r="H132" s="88"/>
    </row>
    <row r="133" spans="1:9" ht="18" customHeight="1" x14ac:dyDescent="0.2">
      <c r="A133" s="25">
        <v>43</v>
      </c>
      <c r="B133" s="1"/>
      <c r="C133" s="26" t="s">
        <v>18</v>
      </c>
      <c r="D133" s="2"/>
      <c r="E133" s="33" t="b">
        <f>IF(C133="RP",IF(D133=1,100))</f>
        <v>0</v>
      </c>
      <c r="H133" s="88"/>
    </row>
    <row r="134" spans="1:9" ht="18" customHeight="1" x14ac:dyDescent="0.2">
      <c r="A134" s="25">
        <v>44</v>
      </c>
      <c r="B134" s="1"/>
      <c r="C134" s="26" t="s">
        <v>59</v>
      </c>
      <c r="D134" s="2"/>
      <c r="E134" s="33" t="b">
        <f>IF(C134="FAI",IF(D134=1,200,IF(D134=2,160,IF(D134=3,130))))</f>
        <v>0</v>
      </c>
      <c r="H134" s="88"/>
    </row>
    <row r="135" spans="1:9" ht="18" customHeight="1" x14ac:dyDescent="0.2">
      <c r="A135" s="25">
        <v>45</v>
      </c>
      <c r="B135" s="1"/>
      <c r="C135" s="26" t="s">
        <v>59</v>
      </c>
      <c r="D135" s="2"/>
      <c r="E135" s="33" t="b">
        <f>IF(C135="FAI",IF(D135=1,200,IF(D135=2,160,IF(D135=3,130))))</f>
        <v>0</v>
      </c>
      <c r="H135" s="88"/>
    </row>
    <row r="136" spans="1:9" ht="18" customHeight="1" x14ac:dyDescent="0.2">
      <c r="A136" s="25">
        <v>46</v>
      </c>
      <c r="B136" s="1"/>
      <c r="C136" s="26" t="s">
        <v>59</v>
      </c>
      <c r="D136" s="2"/>
      <c r="E136" s="33" t="b">
        <f>IF(C136="FAI",IF(D136=1,200,IF(D136=2,160,IF(D136=3,130))))</f>
        <v>0</v>
      </c>
      <c r="H136" s="88"/>
    </row>
    <row r="137" spans="1:9" ht="18" customHeight="1" x14ac:dyDescent="0.2">
      <c r="A137" s="25">
        <v>47</v>
      </c>
      <c r="B137" s="1"/>
      <c r="C137" s="26" t="s">
        <v>60</v>
      </c>
      <c r="D137" s="2"/>
      <c r="E137" s="33" t="b">
        <f>IF(C137="PL",IF(D137=1,110,IF(D137=2,90,IF(D137=3,70))))</f>
        <v>0</v>
      </c>
      <c r="H137" s="88"/>
    </row>
    <row r="138" spans="1:9" ht="18" customHeight="1" x14ac:dyDescent="0.2">
      <c r="A138" s="25">
        <v>48</v>
      </c>
      <c r="B138" s="1"/>
      <c r="C138" s="26" t="s">
        <v>60</v>
      </c>
      <c r="D138" s="2"/>
      <c r="E138" s="33" t="b">
        <f>IF(C138="PL",IF(D138=1,110,IF(D138=2,90,IF(D138=3,70))))</f>
        <v>0</v>
      </c>
      <c r="H138" s="88"/>
    </row>
    <row r="139" spans="1:9" ht="18" customHeight="1" x14ac:dyDescent="0.2">
      <c r="A139" s="25">
        <v>49</v>
      </c>
      <c r="B139" s="1"/>
      <c r="C139" s="26" t="s">
        <v>60</v>
      </c>
      <c r="D139" s="2"/>
      <c r="E139" s="33" t="b">
        <f>IF(C139="PL",IF(D139=1,110,IF(D139=2,90,IF(D139=3,70))))</f>
        <v>0</v>
      </c>
      <c r="H139" s="88"/>
    </row>
    <row r="140" spans="1:9" ht="18" customHeight="1" x14ac:dyDescent="0.2">
      <c r="A140" s="25">
        <v>50</v>
      </c>
      <c r="B140" s="1"/>
      <c r="C140" s="26" t="s">
        <v>60</v>
      </c>
      <c r="D140" s="2"/>
      <c r="E140" s="33" t="b">
        <f>IF(C140="PL",IF(D140=1,110,IF(D140=2,90,IF(D140=3,70))))</f>
        <v>0</v>
      </c>
      <c r="H140" s="88"/>
    </row>
    <row r="141" spans="1:9" ht="24.6" customHeight="1" x14ac:dyDescent="0.2">
      <c r="A141" s="228" t="s">
        <v>15</v>
      </c>
      <c r="B141" s="229"/>
      <c r="C141" s="229"/>
      <c r="D141" s="230"/>
      <c r="E141" s="34">
        <f>SUM(E91:E140)</f>
        <v>2890</v>
      </c>
      <c r="H141" s="88"/>
    </row>
    <row r="142" spans="1:9" ht="17.45" customHeight="1" x14ac:dyDescent="0.2">
      <c r="A142" s="20"/>
      <c r="B142" s="21"/>
      <c r="C142" s="22"/>
      <c r="D142" s="22"/>
      <c r="E142" s="28"/>
      <c r="H142" s="88"/>
      <c r="I142" s="27"/>
    </row>
    <row r="143" spans="1:9" ht="27.6" customHeight="1" x14ac:dyDescent="0.35">
      <c r="A143" s="226" t="s">
        <v>7</v>
      </c>
      <c r="B143" s="227"/>
      <c r="C143" s="227"/>
      <c r="D143" s="227"/>
      <c r="E143" s="227"/>
      <c r="H143" s="88"/>
      <c r="I143" s="27"/>
    </row>
    <row r="144" spans="1:9" ht="54" customHeight="1" x14ac:dyDescent="0.2">
      <c r="A144" s="15" t="s">
        <v>0</v>
      </c>
      <c r="B144" s="24" t="s">
        <v>74</v>
      </c>
      <c r="C144" s="17" t="s">
        <v>56</v>
      </c>
      <c r="D144" s="17" t="s">
        <v>3</v>
      </c>
      <c r="E144" s="17" t="s">
        <v>2</v>
      </c>
      <c r="H144" s="88"/>
      <c r="I144" s="27"/>
    </row>
    <row r="145" spans="1:5" ht="30.6" customHeight="1" x14ac:dyDescent="0.2">
      <c r="A145" s="25">
        <v>1</v>
      </c>
      <c r="B145" s="29" t="s">
        <v>88</v>
      </c>
      <c r="C145" s="39"/>
      <c r="D145" s="30" t="s">
        <v>11</v>
      </c>
      <c r="E145" s="35" t="b">
        <f>IF(D145="MP",IF(C145=1,1500))</f>
        <v>0</v>
      </c>
    </row>
    <row r="146" spans="1:5" ht="19.899999999999999" customHeight="1" x14ac:dyDescent="0.2">
      <c r="A146" s="25">
        <v>2</v>
      </c>
      <c r="B146" s="29" t="s">
        <v>8</v>
      </c>
      <c r="C146" s="39"/>
      <c r="D146" s="30" t="s">
        <v>11</v>
      </c>
      <c r="E146" s="35" t="b">
        <f>IF(D146="MP",IF(C146=1,800))</f>
        <v>0</v>
      </c>
    </row>
    <row r="147" spans="1:5" ht="19.899999999999999" customHeight="1" x14ac:dyDescent="0.2">
      <c r="A147" s="25">
        <v>3</v>
      </c>
      <c r="B147" s="29" t="s">
        <v>9</v>
      </c>
      <c r="C147" s="39"/>
      <c r="D147" s="30" t="s">
        <v>11</v>
      </c>
      <c r="E147" s="35" t="b">
        <f>IF(D147="MP",IF(C147=1,800))</f>
        <v>0</v>
      </c>
    </row>
    <row r="148" spans="1:5" ht="19.899999999999999" customHeight="1" x14ac:dyDescent="0.2">
      <c r="A148" s="25">
        <v>4</v>
      </c>
      <c r="B148" s="29" t="s">
        <v>89</v>
      </c>
      <c r="C148" s="39"/>
      <c r="D148" s="30" t="s">
        <v>11</v>
      </c>
      <c r="E148" s="35" t="b">
        <f>IF(D148="MP",IF(C148=1,800))</f>
        <v>0</v>
      </c>
    </row>
    <row r="149" spans="1:5" ht="19.899999999999999" customHeight="1" x14ac:dyDescent="0.2">
      <c r="A149" s="25">
        <v>5</v>
      </c>
      <c r="B149" s="29" t="s">
        <v>90</v>
      </c>
      <c r="C149" s="39"/>
      <c r="D149" s="30" t="s">
        <v>11</v>
      </c>
      <c r="E149" s="35" t="b">
        <f>IF(D149="MP",IF(C149=1,800))</f>
        <v>0</v>
      </c>
    </row>
    <row r="150" spans="1:5" ht="19.899999999999999" customHeight="1" x14ac:dyDescent="0.2">
      <c r="A150" s="25">
        <v>6</v>
      </c>
      <c r="B150" s="178" t="s">
        <v>736</v>
      </c>
      <c r="C150" s="3">
        <v>1</v>
      </c>
      <c r="D150" s="30">
        <v>500</v>
      </c>
      <c r="E150" s="35">
        <f>PRODUCT(C150*D150)</f>
        <v>500</v>
      </c>
    </row>
    <row r="151" spans="1:5" ht="19.899999999999999" customHeight="1" x14ac:dyDescent="0.2">
      <c r="A151" s="25">
        <v>7</v>
      </c>
      <c r="B151" s="1" t="s">
        <v>64</v>
      </c>
      <c r="C151" s="3"/>
      <c r="D151" s="30">
        <v>200</v>
      </c>
      <c r="E151" s="35">
        <f>PRODUCT(C151*D151)</f>
        <v>0</v>
      </c>
    </row>
    <row r="152" spans="1:5" ht="30.6" customHeight="1" x14ac:dyDescent="0.2">
      <c r="A152" s="25">
        <v>8</v>
      </c>
      <c r="B152" s="1" t="s">
        <v>107</v>
      </c>
      <c r="C152" s="3"/>
      <c r="D152" s="30">
        <v>200</v>
      </c>
      <c r="E152" s="35">
        <f>PRODUCT(C152*D152)</f>
        <v>0</v>
      </c>
    </row>
    <row r="153" spans="1:5" ht="19.899999999999999" customHeight="1" x14ac:dyDescent="0.2">
      <c r="A153" s="25">
        <v>9</v>
      </c>
      <c r="B153" s="1" t="s">
        <v>5</v>
      </c>
      <c r="C153" s="3"/>
      <c r="D153" s="30">
        <v>200</v>
      </c>
      <c r="E153" s="35">
        <f>PRODUCT(C153*D153)</f>
        <v>0</v>
      </c>
    </row>
    <row r="154" spans="1:5" ht="19.899999999999999" customHeight="1" x14ac:dyDescent="0.2">
      <c r="A154" s="25">
        <v>10</v>
      </c>
      <c r="B154" s="1" t="s">
        <v>41</v>
      </c>
      <c r="C154" s="3"/>
      <c r="D154" s="30">
        <v>200</v>
      </c>
      <c r="E154" s="35">
        <f>PRODUCT(C154*D154)</f>
        <v>0</v>
      </c>
    </row>
    <row r="155" spans="1:5" ht="26.45" customHeight="1" x14ac:dyDescent="0.2">
      <c r="A155" s="228" t="s">
        <v>33</v>
      </c>
      <c r="B155" s="229"/>
      <c r="C155" s="229"/>
      <c r="D155" s="230"/>
      <c r="E155" s="36">
        <f>SUM(E145:E154)</f>
        <v>500</v>
      </c>
    </row>
    <row r="156" spans="1:5" ht="14.45" customHeight="1" x14ac:dyDescent="0.2"/>
    <row r="157" spans="1:5" ht="25.9" customHeight="1" x14ac:dyDescent="0.35">
      <c r="A157" s="223" t="s">
        <v>29</v>
      </c>
      <c r="B157" s="231"/>
      <c r="C157" s="231"/>
      <c r="D157" s="231"/>
      <c r="E157" s="232"/>
    </row>
    <row r="158" spans="1:5" ht="36" customHeight="1" x14ac:dyDescent="0.2">
      <c r="A158" s="15" t="s">
        <v>0</v>
      </c>
      <c r="B158" s="31" t="s">
        <v>30</v>
      </c>
      <c r="C158" s="18" t="s">
        <v>31</v>
      </c>
      <c r="D158" s="17" t="s">
        <v>91</v>
      </c>
      <c r="E158" s="17" t="s">
        <v>2</v>
      </c>
    </row>
    <row r="159" spans="1:5" ht="34.15" customHeight="1" x14ac:dyDescent="0.2">
      <c r="A159" s="25">
        <v>1</v>
      </c>
      <c r="B159" s="29" t="s">
        <v>92</v>
      </c>
      <c r="C159" s="182">
        <v>13</v>
      </c>
      <c r="D159" s="26">
        <v>20</v>
      </c>
      <c r="E159" s="35">
        <f>PRODUCT(C159*D159)</f>
        <v>260</v>
      </c>
    </row>
    <row r="160" spans="1:5" ht="23.45" customHeight="1" x14ac:dyDescent="0.2">
      <c r="A160" s="228" t="s">
        <v>34</v>
      </c>
      <c r="B160" s="229"/>
      <c r="C160" s="229"/>
      <c r="D160" s="230"/>
      <c r="E160" s="36">
        <f>SUM(E159:E159)</f>
        <v>260</v>
      </c>
    </row>
    <row r="161" spans="1:7" ht="23.45" customHeight="1" x14ac:dyDescent="0.2">
      <c r="A161" s="89">
        <v>2</v>
      </c>
      <c r="B161" s="218" t="s">
        <v>93</v>
      </c>
      <c r="C161" s="218"/>
      <c r="D161" s="218"/>
      <c r="E161" s="219"/>
    </row>
    <row r="162" spans="1:7" ht="27.6" customHeight="1" x14ac:dyDescent="0.2">
      <c r="A162" s="90">
        <v>3</v>
      </c>
      <c r="B162" s="218" t="s">
        <v>94</v>
      </c>
      <c r="C162" s="218"/>
      <c r="D162" s="218"/>
      <c r="E162" s="219"/>
      <c r="G162" s="32" t="s">
        <v>32</v>
      </c>
    </row>
    <row r="163" spans="1:7" ht="19.149999999999999" customHeight="1" x14ac:dyDescent="0.2"/>
    <row r="164" spans="1:7" ht="33.6" customHeight="1" x14ac:dyDescent="0.2">
      <c r="A164" s="220" t="s">
        <v>58</v>
      </c>
      <c r="B164" s="221"/>
      <c r="C164" s="221"/>
      <c r="D164" s="222"/>
      <c r="E164" s="183">
        <f>SUM(E63+E74+E87+E141+E155+E160)</f>
        <v>7435</v>
      </c>
    </row>
    <row r="165" spans="1:7" ht="20.100000000000001" customHeight="1" x14ac:dyDescent="0.2"/>
    <row r="166" spans="1:7" ht="15" x14ac:dyDescent="0.2">
      <c r="C166" s="41" t="s">
        <v>57</v>
      </c>
      <c r="D166" s="32"/>
    </row>
  </sheetData>
  <sheetProtection algorithmName="SHA-512" hashValue="VMNUwe/DjpvLTdEExeebqsuAoQBLtC+Bkra+YBq2gsOWK+dsmQuGtwQr+rYZ+yguoJ7hjfQydSXRV6IVVrKeow==" saltValue="4viycX2K/qpI8EeR9b9d8w==" spinCount="100000" sheet="1"/>
  <mergeCells count="19">
    <mergeCell ref="A8:E9"/>
    <mergeCell ref="C1:E6"/>
    <mergeCell ref="A11:E11"/>
    <mergeCell ref="A76:E76"/>
    <mergeCell ref="A13:E13"/>
    <mergeCell ref="A63:D63"/>
    <mergeCell ref="A65:E65"/>
    <mergeCell ref="A74:D74"/>
    <mergeCell ref="A164:D164"/>
    <mergeCell ref="A78:E78"/>
    <mergeCell ref="A143:E143"/>
    <mergeCell ref="A155:D155"/>
    <mergeCell ref="A89:E89"/>
    <mergeCell ref="A87:D87"/>
    <mergeCell ref="A141:D141"/>
    <mergeCell ref="A157:E157"/>
    <mergeCell ref="A160:D160"/>
    <mergeCell ref="B162:E162"/>
    <mergeCell ref="B161:E161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285E9-8992-4F12-BD4A-272D6689D603}">
  <dimension ref="A1:I286"/>
  <sheetViews>
    <sheetView zoomScaleNormal="100" workbookViewId="0">
      <selection activeCell="A11" sqref="A11:E11"/>
    </sheetView>
  </sheetViews>
  <sheetFormatPr defaultColWidth="8.85546875" defaultRowHeight="12.75" x14ac:dyDescent="0.2"/>
  <cols>
    <col min="1" max="1" width="6.85546875" style="46" customWidth="1"/>
    <col min="2" max="2" width="75.28515625" style="46" customWidth="1"/>
    <col min="3" max="3" width="18.5703125" style="46" customWidth="1"/>
    <col min="4" max="4" width="14.7109375" style="46" customWidth="1"/>
    <col min="5" max="5" width="20.140625" style="46" customWidth="1"/>
    <col min="6" max="16384" width="8.85546875" style="46"/>
  </cols>
  <sheetData>
    <row r="1" spans="1:5" x14ac:dyDescent="0.2">
      <c r="C1" s="253" t="s">
        <v>663</v>
      </c>
      <c r="D1" s="254"/>
      <c r="E1" s="255"/>
    </row>
    <row r="2" spans="1:5" ht="13.15" customHeight="1" x14ac:dyDescent="0.2">
      <c r="C2" s="256"/>
      <c r="D2" s="257"/>
      <c r="E2" s="258"/>
    </row>
    <row r="3" spans="1:5" x14ac:dyDescent="0.2">
      <c r="C3" s="256"/>
      <c r="D3" s="257"/>
      <c r="E3" s="258"/>
    </row>
    <row r="4" spans="1:5" x14ac:dyDescent="0.2">
      <c r="C4" s="256"/>
      <c r="D4" s="257"/>
      <c r="E4" s="258"/>
    </row>
    <row r="5" spans="1:5" x14ac:dyDescent="0.2">
      <c r="C5" s="256"/>
      <c r="D5" s="257"/>
      <c r="E5" s="258"/>
    </row>
    <row r="6" spans="1:5" x14ac:dyDescent="0.2">
      <c r="C6" s="259"/>
      <c r="D6" s="260"/>
      <c r="E6" s="261"/>
    </row>
    <row r="8" spans="1:5" x14ac:dyDescent="0.2">
      <c r="A8" s="252" t="s">
        <v>138</v>
      </c>
      <c r="B8" s="252"/>
      <c r="C8" s="252"/>
      <c r="D8" s="252"/>
      <c r="E8" s="252"/>
    </row>
    <row r="9" spans="1:5" ht="15.6" customHeight="1" x14ac:dyDescent="0.2">
      <c r="A9" s="252"/>
      <c r="B9" s="252"/>
      <c r="C9" s="252"/>
      <c r="D9" s="252"/>
      <c r="E9" s="252"/>
    </row>
    <row r="10" spans="1:5" ht="15.6" customHeight="1" x14ac:dyDescent="0.2">
      <c r="A10" s="47"/>
      <c r="B10" s="47"/>
      <c r="C10" s="47"/>
      <c r="D10" s="47"/>
      <c r="E10" s="47"/>
    </row>
    <row r="11" spans="1:5" ht="33.6" customHeight="1" x14ac:dyDescent="0.2">
      <c r="A11" s="262" t="s">
        <v>36</v>
      </c>
      <c r="B11" s="263"/>
      <c r="C11" s="263"/>
      <c r="D11" s="263"/>
      <c r="E11" s="263"/>
    </row>
    <row r="12" spans="1:5" ht="19.899999999999999" customHeight="1" x14ac:dyDescent="0.2">
      <c r="A12" s="47"/>
      <c r="B12" s="47"/>
      <c r="C12" s="47"/>
      <c r="D12" s="47"/>
      <c r="E12" s="47"/>
    </row>
    <row r="13" spans="1:5" ht="25.9" customHeight="1" x14ac:dyDescent="0.35">
      <c r="A13" s="266" t="s">
        <v>23</v>
      </c>
      <c r="B13" s="267"/>
      <c r="C13" s="267"/>
      <c r="D13" s="267"/>
      <c r="E13" s="268"/>
    </row>
    <row r="14" spans="1:5" ht="36.6" customHeight="1" x14ac:dyDescent="0.2">
      <c r="A14" s="48" t="s">
        <v>0</v>
      </c>
      <c r="B14" s="49" t="s">
        <v>68</v>
      </c>
      <c r="C14" s="50" t="s">
        <v>13</v>
      </c>
      <c r="D14" s="50" t="s">
        <v>35</v>
      </c>
      <c r="E14" s="50" t="s">
        <v>2</v>
      </c>
    </row>
    <row r="15" spans="1:5" ht="18" customHeight="1" x14ac:dyDescent="0.2">
      <c r="A15" s="51">
        <v>1</v>
      </c>
      <c r="B15" s="168" t="s">
        <v>662</v>
      </c>
      <c r="C15" s="53" t="s">
        <v>24</v>
      </c>
      <c r="D15" s="166">
        <v>1</v>
      </c>
      <c r="E15" s="55">
        <f t="shared" ref="E15:E31" si="0">IF(C15="M",IF(D15=1,1500,IF(D15=2,1170,IF(D15=3,1000,IF(D15=4,830,IF(D15=5,670,IF(D15=6,500)))))))</f>
        <v>1500</v>
      </c>
    </row>
    <row r="16" spans="1:5" ht="18" customHeight="1" x14ac:dyDescent="0.2">
      <c r="A16" s="51">
        <v>2</v>
      </c>
      <c r="B16" s="168" t="s">
        <v>661</v>
      </c>
      <c r="C16" s="53" t="s">
        <v>24</v>
      </c>
      <c r="D16" s="166">
        <v>2</v>
      </c>
      <c r="E16" s="55">
        <f t="shared" si="0"/>
        <v>1170</v>
      </c>
    </row>
    <row r="17" spans="1:5" ht="18" customHeight="1" x14ac:dyDescent="0.2">
      <c r="A17" s="51">
        <v>3</v>
      </c>
      <c r="B17" s="168" t="s">
        <v>660</v>
      </c>
      <c r="C17" s="53" t="s">
        <v>24</v>
      </c>
      <c r="D17" s="166">
        <v>3</v>
      </c>
      <c r="E17" s="55">
        <f t="shared" si="0"/>
        <v>1000</v>
      </c>
    </row>
    <row r="18" spans="1:5" ht="18" customHeight="1" x14ac:dyDescent="0.2">
      <c r="A18" s="51">
        <v>4</v>
      </c>
      <c r="B18" s="168" t="s">
        <v>659</v>
      </c>
      <c r="C18" s="53" t="s">
        <v>24</v>
      </c>
      <c r="D18" s="166">
        <v>1</v>
      </c>
      <c r="E18" s="55">
        <f t="shared" si="0"/>
        <v>1500</v>
      </c>
    </row>
    <row r="19" spans="1:5" ht="18" customHeight="1" x14ac:dyDescent="0.2">
      <c r="A19" s="51">
        <v>5</v>
      </c>
      <c r="B19" s="168" t="s">
        <v>658</v>
      </c>
      <c r="C19" s="53" t="s">
        <v>24</v>
      </c>
      <c r="D19" s="166">
        <v>5</v>
      </c>
      <c r="E19" s="55">
        <f t="shared" si="0"/>
        <v>670</v>
      </c>
    </row>
    <row r="20" spans="1:5" ht="18" customHeight="1" x14ac:dyDescent="0.2">
      <c r="A20" s="51">
        <v>6</v>
      </c>
      <c r="B20" s="168" t="s">
        <v>657</v>
      </c>
      <c r="C20" s="53" t="s">
        <v>24</v>
      </c>
      <c r="D20" s="166">
        <v>6</v>
      </c>
      <c r="E20" s="55">
        <f t="shared" si="0"/>
        <v>500</v>
      </c>
    </row>
    <row r="21" spans="1:5" ht="18" customHeight="1" x14ac:dyDescent="0.2">
      <c r="A21" s="51">
        <v>7</v>
      </c>
      <c r="B21" s="168" t="s">
        <v>656</v>
      </c>
      <c r="C21" s="53" t="s">
        <v>24</v>
      </c>
      <c r="D21" s="166">
        <v>3</v>
      </c>
      <c r="E21" s="55">
        <f t="shared" si="0"/>
        <v>1000</v>
      </c>
    </row>
    <row r="22" spans="1:5" ht="18" customHeight="1" x14ac:dyDescent="0.2">
      <c r="A22" s="51">
        <v>8</v>
      </c>
      <c r="B22" s="168" t="s">
        <v>655</v>
      </c>
      <c r="C22" s="53" t="s">
        <v>24</v>
      </c>
      <c r="D22" s="166">
        <v>5</v>
      </c>
      <c r="E22" s="55">
        <f t="shared" si="0"/>
        <v>670</v>
      </c>
    </row>
    <row r="23" spans="1:5" ht="18" customHeight="1" x14ac:dyDescent="0.2">
      <c r="A23" s="51">
        <v>9</v>
      </c>
      <c r="B23" s="168" t="s">
        <v>654</v>
      </c>
      <c r="C23" s="53" t="s">
        <v>24</v>
      </c>
      <c r="D23" s="166">
        <v>1</v>
      </c>
      <c r="E23" s="55">
        <f t="shared" si="0"/>
        <v>1500</v>
      </c>
    </row>
    <row r="24" spans="1:5" ht="18" customHeight="1" x14ac:dyDescent="0.2">
      <c r="A24" s="51">
        <v>10</v>
      </c>
      <c r="B24" s="168" t="s">
        <v>653</v>
      </c>
      <c r="C24" s="53" t="s">
        <v>24</v>
      </c>
      <c r="D24" s="166">
        <v>2</v>
      </c>
      <c r="E24" s="55">
        <f t="shared" si="0"/>
        <v>1170</v>
      </c>
    </row>
    <row r="25" spans="1:5" ht="18" customHeight="1" x14ac:dyDescent="0.2">
      <c r="A25" s="51">
        <v>11</v>
      </c>
      <c r="B25" s="168" t="s">
        <v>652</v>
      </c>
      <c r="C25" s="53" t="s">
        <v>24</v>
      </c>
      <c r="D25" s="166">
        <v>2</v>
      </c>
      <c r="E25" s="55">
        <f t="shared" si="0"/>
        <v>1170</v>
      </c>
    </row>
    <row r="26" spans="1:5" ht="18" customHeight="1" x14ac:dyDescent="0.2">
      <c r="A26" s="51">
        <v>12</v>
      </c>
      <c r="B26" s="168" t="s">
        <v>651</v>
      </c>
      <c r="C26" s="53" t="s">
        <v>24</v>
      </c>
      <c r="D26" s="166">
        <v>3</v>
      </c>
      <c r="E26" s="55">
        <f t="shared" si="0"/>
        <v>1000</v>
      </c>
    </row>
    <row r="27" spans="1:5" ht="18" customHeight="1" x14ac:dyDescent="0.2">
      <c r="A27" s="51">
        <v>13</v>
      </c>
      <c r="B27" s="168" t="s">
        <v>650</v>
      </c>
      <c r="C27" s="53" t="s">
        <v>24</v>
      </c>
      <c r="D27" s="166">
        <v>6</v>
      </c>
      <c r="E27" s="55">
        <f t="shared" si="0"/>
        <v>500</v>
      </c>
    </row>
    <row r="28" spans="1:5" ht="18" customHeight="1" x14ac:dyDescent="0.2">
      <c r="A28" s="51">
        <v>14</v>
      </c>
      <c r="B28" s="52"/>
      <c r="C28" s="53" t="s">
        <v>24</v>
      </c>
      <c r="D28" s="54"/>
      <c r="E28" s="55" t="b">
        <f t="shared" si="0"/>
        <v>0</v>
      </c>
    </row>
    <row r="29" spans="1:5" ht="18" customHeight="1" x14ac:dyDescent="0.2">
      <c r="A29" s="51">
        <v>15</v>
      </c>
      <c r="B29" s="52"/>
      <c r="C29" s="53" t="s">
        <v>24</v>
      </c>
      <c r="D29" s="54"/>
      <c r="E29" s="55" t="b">
        <f t="shared" si="0"/>
        <v>0</v>
      </c>
    </row>
    <row r="30" spans="1:5" ht="18" customHeight="1" x14ac:dyDescent="0.2">
      <c r="A30" s="51">
        <v>16</v>
      </c>
      <c r="B30" s="52"/>
      <c r="C30" s="53" t="s">
        <v>24</v>
      </c>
      <c r="D30" s="54"/>
      <c r="E30" s="55" t="b">
        <f t="shared" si="0"/>
        <v>0</v>
      </c>
    </row>
    <row r="31" spans="1:5" ht="18" customHeight="1" x14ac:dyDescent="0.2">
      <c r="A31" s="51">
        <v>17</v>
      </c>
      <c r="B31" s="52"/>
      <c r="C31" s="53" t="s">
        <v>24</v>
      </c>
      <c r="D31" s="54"/>
      <c r="E31" s="55" t="b">
        <f t="shared" si="0"/>
        <v>0</v>
      </c>
    </row>
    <row r="32" spans="1:5" ht="18" customHeight="1" x14ac:dyDescent="0.2">
      <c r="A32" s="51">
        <v>18</v>
      </c>
      <c r="B32" s="168" t="s">
        <v>649</v>
      </c>
      <c r="C32" s="53" t="s">
        <v>40</v>
      </c>
      <c r="D32" s="166">
        <v>2</v>
      </c>
      <c r="E32" s="55">
        <f t="shared" ref="E32:E57" si="1">IF(C32="Md",IF(D32=1,500,IF(D32=2,390,IF(D32=3,333,))))</f>
        <v>390</v>
      </c>
    </row>
    <row r="33" spans="1:5" ht="18" customHeight="1" x14ac:dyDescent="0.2">
      <c r="A33" s="51">
        <v>19</v>
      </c>
      <c r="B33" s="168" t="s">
        <v>648</v>
      </c>
      <c r="C33" s="53" t="s">
        <v>40</v>
      </c>
      <c r="D33" s="166">
        <v>2</v>
      </c>
      <c r="E33" s="55">
        <f t="shared" si="1"/>
        <v>390</v>
      </c>
    </row>
    <row r="34" spans="1:5" ht="18" customHeight="1" x14ac:dyDescent="0.2">
      <c r="A34" s="51">
        <v>20</v>
      </c>
      <c r="B34" s="168" t="s">
        <v>647</v>
      </c>
      <c r="C34" s="53" t="s">
        <v>40</v>
      </c>
      <c r="D34" s="166">
        <v>2</v>
      </c>
      <c r="E34" s="55">
        <f t="shared" si="1"/>
        <v>390</v>
      </c>
    </row>
    <row r="35" spans="1:5" ht="18" customHeight="1" x14ac:dyDescent="0.2">
      <c r="A35" s="51">
        <v>21</v>
      </c>
      <c r="B35" s="168" t="s">
        <v>646</v>
      </c>
      <c r="C35" s="53" t="s">
        <v>40</v>
      </c>
      <c r="D35" s="166">
        <v>3</v>
      </c>
      <c r="E35" s="55">
        <f t="shared" si="1"/>
        <v>333</v>
      </c>
    </row>
    <row r="36" spans="1:5" ht="18" customHeight="1" x14ac:dyDescent="0.2">
      <c r="A36" s="51">
        <v>22</v>
      </c>
      <c r="B36" s="168" t="s">
        <v>645</v>
      </c>
      <c r="C36" s="53" t="s">
        <v>40</v>
      </c>
      <c r="D36" s="166">
        <v>3</v>
      </c>
      <c r="E36" s="55">
        <f t="shared" si="1"/>
        <v>333</v>
      </c>
    </row>
    <row r="37" spans="1:5" ht="18" customHeight="1" x14ac:dyDescent="0.2">
      <c r="A37" s="51">
        <v>23</v>
      </c>
      <c r="B37" s="168" t="s">
        <v>644</v>
      </c>
      <c r="C37" s="53" t="s">
        <v>40</v>
      </c>
      <c r="D37" s="166">
        <v>3</v>
      </c>
      <c r="E37" s="55">
        <f t="shared" si="1"/>
        <v>333</v>
      </c>
    </row>
    <row r="38" spans="1:5" ht="18" customHeight="1" x14ac:dyDescent="0.2">
      <c r="A38" s="51">
        <v>24</v>
      </c>
      <c r="B38" s="168" t="s">
        <v>643</v>
      </c>
      <c r="C38" s="53" t="s">
        <v>40</v>
      </c>
      <c r="D38" s="166">
        <v>2</v>
      </c>
      <c r="E38" s="55">
        <f t="shared" si="1"/>
        <v>390</v>
      </c>
    </row>
    <row r="39" spans="1:5" ht="18" customHeight="1" x14ac:dyDescent="0.2">
      <c r="A39" s="51">
        <v>25</v>
      </c>
      <c r="B39" s="168" t="s">
        <v>642</v>
      </c>
      <c r="C39" s="53" t="s">
        <v>40</v>
      </c>
      <c r="D39" s="166">
        <v>3</v>
      </c>
      <c r="E39" s="55">
        <f t="shared" si="1"/>
        <v>333</v>
      </c>
    </row>
    <row r="40" spans="1:5" ht="18" customHeight="1" x14ac:dyDescent="0.2">
      <c r="A40" s="51">
        <v>26</v>
      </c>
      <c r="B40" s="168" t="s">
        <v>641</v>
      </c>
      <c r="C40" s="53" t="s">
        <v>40</v>
      </c>
      <c r="D40" s="166">
        <v>3</v>
      </c>
      <c r="E40" s="55">
        <f t="shared" si="1"/>
        <v>333</v>
      </c>
    </row>
    <row r="41" spans="1:5" ht="18" customHeight="1" x14ac:dyDescent="0.2">
      <c r="A41" s="51">
        <v>27</v>
      </c>
      <c r="B41" s="168" t="s">
        <v>640</v>
      </c>
      <c r="C41" s="53" t="s">
        <v>40</v>
      </c>
      <c r="D41" s="166">
        <v>2</v>
      </c>
      <c r="E41" s="55">
        <f t="shared" si="1"/>
        <v>390</v>
      </c>
    </row>
    <row r="42" spans="1:5" ht="18" customHeight="1" x14ac:dyDescent="0.2">
      <c r="A42" s="51">
        <v>28</v>
      </c>
      <c r="B42" s="168" t="s">
        <v>639</v>
      </c>
      <c r="C42" s="53" t="s">
        <v>40</v>
      </c>
      <c r="D42" s="166">
        <v>2</v>
      </c>
      <c r="E42" s="55">
        <f t="shared" si="1"/>
        <v>390</v>
      </c>
    </row>
    <row r="43" spans="1:5" ht="18" customHeight="1" x14ac:dyDescent="0.2">
      <c r="A43" s="51">
        <v>29</v>
      </c>
      <c r="B43" s="168" t="s">
        <v>638</v>
      </c>
      <c r="C43" s="53" t="s">
        <v>40</v>
      </c>
      <c r="D43" s="166">
        <v>1</v>
      </c>
      <c r="E43" s="55">
        <f t="shared" si="1"/>
        <v>500</v>
      </c>
    </row>
    <row r="44" spans="1:5" ht="18" customHeight="1" x14ac:dyDescent="0.2">
      <c r="A44" s="51">
        <v>30</v>
      </c>
      <c r="B44" s="168" t="s">
        <v>637</v>
      </c>
      <c r="C44" s="53" t="s">
        <v>40</v>
      </c>
      <c r="D44" s="166">
        <v>1</v>
      </c>
      <c r="E44" s="55">
        <f t="shared" si="1"/>
        <v>500</v>
      </c>
    </row>
    <row r="45" spans="1:5" ht="18" customHeight="1" x14ac:dyDescent="0.2">
      <c r="A45" s="51">
        <v>31</v>
      </c>
      <c r="B45" s="168" t="s">
        <v>636</v>
      </c>
      <c r="C45" s="53" t="s">
        <v>40</v>
      </c>
      <c r="D45" s="166">
        <v>1</v>
      </c>
      <c r="E45" s="55">
        <f t="shared" si="1"/>
        <v>500</v>
      </c>
    </row>
    <row r="46" spans="1:5" ht="18" customHeight="1" x14ac:dyDescent="0.2">
      <c r="A46" s="51">
        <v>32</v>
      </c>
      <c r="B46" s="107"/>
      <c r="C46" s="53" t="s">
        <v>40</v>
      </c>
      <c r="D46" s="54"/>
      <c r="E46" s="55">
        <f t="shared" si="1"/>
        <v>0</v>
      </c>
    </row>
    <row r="47" spans="1:5" ht="18" customHeight="1" x14ac:dyDescent="0.2">
      <c r="A47" s="51">
        <v>33</v>
      </c>
      <c r="B47" s="168" t="s">
        <v>635</v>
      </c>
      <c r="C47" s="53" t="s">
        <v>40</v>
      </c>
      <c r="D47" s="166">
        <v>1</v>
      </c>
      <c r="E47" s="55">
        <f t="shared" si="1"/>
        <v>500</v>
      </c>
    </row>
    <row r="48" spans="1:5" ht="18" customHeight="1" x14ac:dyDescent="0.2">
      <c r="A48" s="51">
        <v>34</v>
      </c>
      <c r="B48" s="168" t="s">
        <v>634</v>
      </c>
      <c r="C48" s="53" t="s">
        <v>40</v>
      </c>
      <c r="D48" s="166">
        <v>1</v>
      </c>
      <c r="E48" s="55">
        <f t="shared" si="1"/>
        <v>500</v>
      </c>
    </row>
    <row r="49" spans="1:5" ht="18" customHeight="1" x14ac:dyDescent="0.2">
      <c r="A49" s="51">
        <v>35</v>
      </c>
      <c r="B49" s="107"/>
      <c r="C49" s="53" t="s">
        <v>40</v>
      </c>
      <c r="D49" s="54"/>
      <c r="E49" s="55">
        <f t="shared" si="1"/>
        <v>0</v>
      </c>
    </row>
    <row r="50" spans="1:5" ht="18" customHeight="1" x14ac:dyDescent="0.2">
      <c r="A50" s="51">
        <v>36</v>
      </c>
      <c r="B50" s="52"/>
      <c r="C50" s="53" t="s">
        <v>40</v>
      </c>
      <c r="D50" s="54"/>
      <c r="E50" s="55">
        <f t="shared" si="1"/>
        <v>0</v>
      </c>
    </row>
    <row r="51" spans="1:5" ht="18" customHeight="1" x14ac:dyDescent="0.2">
      <c r="A51" s="51">
        <v>37</v>
      </c>
      <c r="B51" s="52"/>
      <c r="C51" s="53" t="s">
        <v>40</v>
      </c>
      <c r="D51" s="54"/>
      <c r="E51" s="55">
        <f t="shared" si="1"/>
        <v>0</v>
      </c>
    </row>
    <row r="52" spans="1:5" ht="18" customHeight="1" x14ac:dyDescent="0.2">
      <c r="A52" s="51">
        <v>38</v>
      </c>
      <c r="B52" s="52"/>
      <c r="C52" s="53" t="s">
        <v>40</v>
      </c>
      <c r="D52" s="54"/>
      <c r="E52" s="55">
        <f t="shared" si="1"/>
        <v>0</v>
      </c>
    </row>
    <row r="53" spans="1:5" ht="18" customHeight="1" x14ac:dyDescent="0.2">
      <c r="A53" s="51">
        <v>39</v>
      </c>
      <c r="B53" s="107"/>
      <c r="C53" s="53" t="s">
        <v>40</v>
      </c>
      <c r="D53" s="54"/>
      <c r="E53" s="55">
        <f t="shared" si="1"/>
        <v>0</v>
      </c>
    </row>
    <row r="54" spans="1:5" ht="18" customHeight="1" x14ac:dyDescent="0.2">
      <c r="A54" s="51">
        <v>40</v>
      </c>
      <c r="B54" s="107"/>
      <c r="C54" s="53" t="s">
        <v>40</v>
      </c>
      <c r="D54" s="54"/>
      <c r="E54" s="55">
        <f t="shared" si="1"/>
        <v>0</v>
      </c>
    </row>
    <row r="55" spans="1:5" ht="18" customHeight="1" x14ac:dyDescent="0.2">
      <c r="A55" s="51">
        <v>41</v>
      </c>
      <c r="B55" s="107"/>
      <c r="C55" s="53" t="s">
        <v>40</v>
      </c>
      <c r="D55" s="54"/>
      <c r="E55" s="55">
        <f t="shared" si="1"/>
        <v>0</v>
      </c>
    </row>
    <row r="56" spans="1:5" ht="18" customHeight="1" x14ac:dyDescent="0.2">
      <c r="A56" s="51">
        <v>42</v>
      </c>
      <c r="B56" s="52"/>
      <c r="C56" s="53" t="s">
        <v>40</v>
      </c>
      <c r="D56" s="54"/>
      <c r="E56" s="55">
        <f t="shared" si="1"/>
        <v>0</v>
      </c>
    </row>
    <row r="57" spans="1:5" ht="18" customHeight="1" x14ac:dyDescent="0.2">
      <c r="A57" s="51">
        <v>43</v>
      </c>
      <c r="B57" s="52"/>
      <c r="C57" s="53" t="s">
        <v>40</v>
      </c>
      <c r="D57" s="54"/>
      <c r="E57" s="55">
        <f t="shared" si="1"/>
        <v>0</v>
      </c>
    </row>
    <row r="58" spans="1:5" ht="18" customHeight="1" x14ac:dyDescent="0.2">
      <c r="A58" s="51">
        <v>44</v>
      </c>
      <c r="B58" s="107"/>
      <c r="C58" s="53" t="s">
        <v>11</v>
      </c>
      <c r="D58" s="54"/>
      <c r="E58" s="55" t="b">
        <f t="shared" ref="E58:E89" si="2">IF(C58="MP",IF(D58=1,300,IF(D58=2,230,IF(D58=3,200,IF(D58=4,170,IF(D58=5,135,IF(D58=6,100)))))))</f>
        <v>0</v>
      </c>
    </row>
    <row r="59" spans="1:5" ht="18" customHeight="1" x14ac:dyDescent="0.2">
      <c r="A59" s="51">
        <v>45</v>
      </c>
      <c r="B59" s="107"/>
      <c r="C59" s="53" t="s">
        <v>11</v>
      </c>
      <c r="D59" s="54"/>
      <c r="E59" s="55" t="b">
        <f t="shared" si="2"/>
        <v>0</v>
      </c>
    </row>
    <row r="60" spans="1:5" ht="18" customHeight="1" x14ac:dyDescent="0.2">
      <c r="A60" s="51">
        <v>46</v>
      </c>
      <c r="B60" s="168" t="s">
        <v>633</v>
      </c>
      <c r="C60" s="53" t="s">
        <v>11</v>
      </c>
      <c r="D60" s="166">
        <v>1</v>
      </c>
      <c r="E60" s="55">
        <f t="shared" si="2"/>
        <v>300</v>
      </c>
    </row>
    <row r="61" spans="1:5" ht="18" customHeight="1" x14ac:dyDescent="0.2">
      <c r="A61" s="51">
        <v>47</v>
      </c>
      <c r="B61" s="168" t="s">
        <v>632</v>
      </c>
      <c r="C61" s="53" t="s">
        <v>11</v>
      </c>
      <c r="D61" s="166">
        <v>2</v>
      </c>
      <c r="E61" s="55">
        <f t="shared" si="2"/>
        <v>230</v>
      </c>
    </row>
    <row r="62" spans="1:5" ht="18" customHeight="1" x14ac:dyDescent="0.2">
      <c r="A62" s="51">
        <v>48</v>
      </c>
      <c r="B62" s="168" t="s">
        <v>631</v>
      </c>
      <c r="C62" s="53" t="s">
        <v>11</v>
      </c>
      <c r="D62" s="166">
        <v>4</v>
      </c>
      <c r="E62" s="55">
        <f t="shared" si="2"/>
        <v>170</v>
      </c>
    </row>
    <row r="63" spans="1:5" ht="18" customHeight="1" x14ac:dyDescent="0.2">
      <c r="A63" s="51">
        <v>49</v>
      </c>
      <c r="B63" s="168" t="s">
        <v>630</v>
      </c>
      <c r="C63" s="53" t="s">
        <v>11</v>
      </c>
      <c r="D63" s="166">
        <v>6</v>
      </c>
      <c r="E63" s="55">
        <f t="shared" si="2"/>
        <v>100</v>
      </c>
    </row>
    <row r="64" spans="1:5" ht="18" customHeight="1" x14ac:dyDescent="0.2">
      <c r="A64" s="51">
        <v>50</v>
      </c>
      <c r="B64" s="168" t="s">
        <v>629</v>
      </c>
      <c r="C64" s="53" t="s">
        <v>11</v>
      </c>
      <c r="D64" s="166">
        <v>1</v>
      </c>
      <c r="E64" s="55">
        <f t="shared" si="2"/>
        <v>300</v>
      </c>
    </row>
    <row r="65" spans="1:5" ht="18" customHeight="1" x14ac:dyDescent="0.2">
      <c r="A65" s="51">
        <v>51</v>
      </c>
      <c r="B65" s="168" t="s">
        <v>628</v>
      </c>
      <c r="C65" s="53" t="s">
        <v>11</v>
      </c>
      <c r="D65" s="166">
        <v>2</v>
      </c>
      <c r="E65" s="55">
        <f t="shared" si="2"/>
        <v>230</v>
      </c>
    </row>
    <row r="66" spans="1:5" ht="18" customHeight="1" x14ac:dyDescent="0.2">
      <c r="A66" s="51">
        <v>52</v>
      </c>
      <c r="B66" s="168" t="s">
        <v>627</v>
      </c>
      <c r="C66" s="53" t="s">
        <v>11</v>
      </c>
      <c r="D66" s="166">
        <v>4</v>
      </c>
      <c r="E66" s="55">
        <f t="shared" si="2"/>
        <v>170</v>
      </c>
    </row>
    <row r="67" spans="1:5" ht="18" customHeight="1" x14ac:dyDescent="0.2">
      <c r="A67" s="51">
        <v>53</v>
      </c>
      <c r="B67" s="168" t="s">
        <v>626</v>
      </c>
      <c r="C67" s="53" t="s">
        <v>11</v>
      </c>
      <c r="D67" s="166">
        <v>1</v>
      </c>
      <c r="E67" s="55">
        <f t="shared" si="2"/>
        <v>300</v>
      </c>
    </row>
    <row r="68" spans="1:5" ht="18" customHeight="1" x14ac:dyDescent="0.2">
      <c r="A68" s="51">
        <v>54</v>
      </c>
      <c r="B68" s="168" t="s">
        <v>625</v>
      </c>
      <c r="C68" s="53" t="s">
        <v>11</v>
      </c>
      <c r="D68" s="166">
        <v>2</v>
      </c>
      <c r="E68" s="55">
        <f t="shared" si="2"/>
        <v>230</v>
      </c>
    </row>
    <row r="69" spans="1:5" ht="18" customHeight="1" x14ac:dyDescent="0.2">
      <c r="A69" s="51">
        <v>55</v>
      </c>
      <c r="B69" s="168" t="s">
        <v>624</v>
      </c>
      <c r="C69" s="53" t="s">
        <v>11</v>
      </c>
      <c r="D69" s="166">
        <v>3</v>
      </c>
      <c r="E69" s="55">
        <f t="shared" si="2"/>
        <v>200</v>
      </c>
    </row>
    <row r="70" spans="1:5" ht="18" customHeight="1" x14ac:dyDescent="0.2">
      <c r="A70" s="51">
        <v>56</v>
      </c>
      <c r="B70" s="168" t="s">
        <v>623</v>
      </c>
      <c r="C70" s="53" t="s">
        <v>11</v>
      </c>
      <c r="D70" s="166">
        <v>4</v>
      </c>
      <c r="E70" s="55">
        <f t="shared" si="2"/>
        <v>170</v>
      </c>
    </row>
    <row r="71" spans="1:5" ht="18" customHeight="1" x14ac:dyDescent="0.2">
      <c r="A71" s="51">
        <v>57</v>
      </c>
      <c r="B71" s="168" t="s">
        <v>622</v>
      </c>
      <c r="C71" s="53" t="s">
        <v>11</v>
      </c>
      <c r="D71" s="166">
        <v>6</v>
      </c>
      <c r="E71" s="55">
        <f t="shared" si="2"/>
        <v>100</v>
      </c>
    </row>
    <row r="72" spans="1:5" ht="18" customHeight="1" x14ac:dyDescent="0.2">
      <c r="A72" s="51">
        <v>58</v>
      </c>
      <c r="B72" s="168" t="s">
        <v>621</v>
      </c>
      <c r="C72" s="53" t="s">
        <v>11</v>
      </c>
      <c r="D72" s="166">
        <v>1</v>
      </c>
      <c r="E72" s="55">
        <f t="shared" si="2"/>
        <v>300</v>
      </c>
    </row>
    <row r="73" spans="1:5" ht="18" customHeight="1" x14ac:dyDescent="0.2">
      <c r="A73" s="51">
        <v>59</v>
      </c>
      <c r="B73" s="168" t="s">
        <v>620</v>
      </c>
      <c r="C73" s="53" t="s">
        <v>11</v>
      </c>
      <c r="D73" s="166">
        <v>2</v>
      </c>
      <c r="E73" s="55">
        <f t="shared" si="2"/>
        <v>230</v>
      </c>
    </row>
    <row r="74" spans="1:5" ht="18" customHeight="1" x14ac:dyDescent="0.2">
      <c r="A74" s="51">
        <v>60</v>
      </c>
      <c r="B74" s="168" t="s">
        <v>619</v>
      </c>
      <c r="C74" s="53" t="s">
        <v>11</v>
      </c>
      <c r="D74" s="166">
        <v>3</v>
      </c>
      <c r="E74" s="55">
        <f t="shared" si="2"/>
        <v>200</v>
      </c>
    </row>
    <row r="75" spans="1:5" ht="18" customHeight="1" x14ac:dyDescent="0.2">
      <c r="A75" s="51">
        <v>61</v>
      </c>
      <c r="B75" s="168" t="s">
        <v>618</v>
      </c>
      <c r="C75" s="53" t="s">
        <v>11</v>
      </c>
      <c r="D75" s="166">
        <v>4</v>
      </c>
      <c r="E75" s="55">
        <f t="shared" si="2"/>
        <v>170</v>
      </c>
    </row>
    <row r="76" spans="1:5" ht="18" customHeight="1" x14ac:dyDescent="0.2">
      <c r="A76" s="51">
        <v>62</v>
      </c>
      <c r="B76" s="168" t="s">
        <v>617</v>
      </c>
      <c r="C76" s="53" t="s">
        <v>11</v>
      </c>
      <c r="D76" s="166">
        <v>5</v>
      </c>
      <c r="E76" s="55">
        <f t="shared" si="2"/>
        <v>135</v>
      </c>
    </row>
    <row r="77" spans="1:5" ht="18" customHeight="1" x14ac:dyDescent="0.2">
      <c r="A77" s="51">
        <v>63</v>
      </c>
      <c r="B77" s="168" t="s">
        <v>616</v>
      </c>
      <c r="C77" s="53" t="s">
        <v>11</v>
      </c>
      <c r="D77" s="166">
        <v>4</v>
      </c>
      <c r="E77" s="55">
        <f t="shared" si="2"/>
        <v>170</v>
      </c>
    </row>
    <row r="78" spans="1:5" ht="18" customHeight="1" x14ac:dyDescent="0.2">
      <c r="A78" s="51">
        <v>64</v>
      </c>
      <c r="B78" s="168" t="s">
        <v>615</v>
      </c>
      <c r="C78" s="53" t="s">
        <v>11</v>
      </c>
      <c r="D78" s="166">
        <v>3</v>
      </c>
      <c r="E78" s="55">
        <f t="shared" si="2"/>
        <v>200</v>
      </c>
    </row>
    <row r="79" spans="1:5" ht="18" customHeight="1" x14ac:dyDescent="0.2">
      <c r="A79" s="51">
        <v>65</v>
      </c>
      <c r="B79" s="168" t="s">
        <v>614</v>
      </c>
      <c r="C79" s="53" t="s">
        <v>11</v>
      </c>
      <c r="D79" s="166">
        <v>1</v>
      </c>
      <c r="E79" s="55">
        <f t="shared" si="2"/>
        <v>300</v>
      </c>
    </row>
    <row r="80" spans="1:5" ht="18" customHeight="1" x14ac:dyDescent="0.2">
      <c r="A80" s="51">
        <v>66</v>
      </c>
      <c r="B80" s="168" t="s">
        <v>613</v>
      </c>
      <c r="C80" s="53" t="s">
        <v>11</v>
      </c>
      <c r="D80" s="166">
        <v>2</v>
      </c>
      <c r="E80" s="55">
        <f t="shared" si="2"/>
        <v>230</v>
      </c>
    </row>
    <row r="81" spans="1:5" ht="18" customHeight="1" x14ac:dyDescent="0.2">
      <c r="A81" s="51">
        <v>67</v>
      </c>
      <c r="B81" s="168" t="s">
        <v>612</v>
      </c>
      <c r="C81" s="53" t="s">
        <v>11</v>
      </c>
      <c r="D81" s="166">
        <v>3</v>
      </c>
      <c r="E81" s="55">
        <f t="shared" si="2"/>
        <v>200</v>
      </c>
    </row>
    <row r="82" spans="1:5" ht="18" customHeight="1" x14ac:dyDescent="0.2">
      <c r="A82" s="51">
        <v>68</v>
      </c>
      <c r="B82" s="168" t="s">
        <v>611</v>
      </c>
      <c r="C82" s="53" t="s">
        <v>11</v>
      </c>
      <c r="D82" s="166">
        <v>4</v>
      </c>
      <c r="E82" s="55">
        <f t="shared" si="2"/>
        <v>170</v>
      </c>
    </row>
    <row r="83" spans="1:5" ht="18" customHeight="1" x14ac:dyDescent="0.2">
      <c r="A83" s="51">
        <v>69</v>
      </c>
      <c r="B83" s="168" t="s">
        <v>610</v>
      </c>
      <c r="C83" s="53" t="s">
        <v>11</v>
      </c>
      <c r="D83" s="166">
        <v>4</v>
      </c>
      <c r="E83" s="55">
        <f t="shared" si="2"/>
        <v>170</v>
      </c>
    </row>
    <row r="84" spans="1:5" ht="18" customHeight="1" x14ac:dyDescent="0.2">
      <c r="A84" s="51">
        <v>70</v>
      </c>
      <c r="B84" s="168" t="s">
        <v>609</v>
      </c>
      <c r="C84" s="53" t="s">
        <v>11</v>
      </c>
      <c r="D84" s="166">
        <v>5</v>
      </c>
      <c r="E84" s="55">
        <f t="shared" si="2"/>
        <v>135</v>
      </c>
    </row>
    <row r="85" spans="1:5" ht="18" customHeight="1" x14ac:dyDescent="0.2">
      <c r="A85" s="51">
        <v>71</v>
      </c>
      <c r="B85" s="168" t="s">
        <v>608</v>
      </c>
      <c r="C85" s="53" t="s">
        <v>11</v>
      </c>
      <c r="D85" s="166">
        <v>1</v>
      </c>
      <c r="E85" s="55">
        <f t="shared" si="2"/>
        <v>300</v>
      </c>
    </row>
    <row r="86" spans="1:5" ht="18" customHeight="1" x14ac:dyDescent="0.2">
      <c r="A86" s="51">
        <v>72</v>
      </c>
      <c r="B86" s="168" t="s">
        <v>607</v>
      </c>
      <c r="C86" s="53" t="s">
        <v>11</v>
      </c>
      <c r="D86" s="166">
        <v>1</v>
      </c>
      <c r="E86" s="55">
        <f t="shared" si="2"/>
        <v>300</v>
      </c>
    </row>
    <row r="87" spans="1:5" ht="18" customHeight="1" x14ac:dyDescent="0.2">
      <c r="A87" s="51">
        <v>73</v>
      </c>
      <c r="B87" s="168" t="s">
        <v>606</v>
      </c>
      <c r="C87" s="53" t="s">
        <v>11</v>
      </c>
      <c r="D87" s="166">
        <v>4</v>
      </c>
      <c r="E87" s="55">
        <f t="shared" si="2"/>
        <v>170</v>
      </c>
    </row>
    <row r="88" spans="1:5" ht="18" customHeight="1" x14ac:dyDescent="0.2">
      <c r="A88" s="51">
        <v>74</v>
      </c>
      <c r="B88" s="168" t="s">
        <v>605</v>
      </c>
      <c r="C88" s="53" t="s">
        <v>11</v>
      </c>
      <c r="D88" s="166">
        <v>5</v>
      </c>
      <c r="E88" s="55">
        <f t="shared" si="2"/>
        <v>135</v>
      </c>
    </row>
    <row r="89" spans="1:5" ht="18" customHeight="1" x14ac:dyDescent="0.2">
      <c r="A89" s="51">
        <v>75</v>
      </c>
      <c r="B89" s="168" t="s">
        <v>604</v>
      </c>
      <c r="C89" s="53" t="s">
        <v>11</v>
      </c>
      <c r="D89" s="166">
        <v>6</v>
      </c>
      <c r="E89" s="55">
        <f t="shared" si="2"/>
        <v>100</v>
      </c>
    </row>
    <row r="90" spans="1:5" ht="18" customHeight="1" x14ac:dyDescent="0.2">
      <c r="A90" s="51">
        <v>76</v>
      </c>
      <c r="B90" s="168" t="s">
        <v>603</v>
      </c>
      <c r="C90" s="53" t="s">
        <v>11</v>
      </c>
      <c r="D90" s="166">
        <v>1</v>
      </c>
      <c r="E90" s="55">
        <f t="shared" ref="E90:E121" si="3">IF(C90="MP",IF(D90=1,300,IF(D90=2,230,IF(D90=3,200,IF(D90=4,170,IF(D90=5,135,IF(D90=6,100)))))))</f>
        <v>300</v>
      </c>
    </row>
    <row r="91" spans="1:5" ht="18" customHeight="1" x14ac:dyDescent="0.2">
      <c r="A91" s="51">
        <v>77</v>
      </c>
      <c r="B91" s="168" t="s">
        <v>602</v>
      </c>
      <c r="C91" s="53" t="s">
        <v>11</v>
      </c>
      <c r="D91" s="166">
        <v>2</v>
      </c>
      <c r="E91" s="55">
        <f t="shared" si="3"/>
        <v>230</v>
      </c>
    </row>
    <row r="92" spans="1:5" ht="18" customHeight="1" x14ac:dyDescent="0.2">
      <c r="A92" s="51">
        <v>78</v>
      </c>
      <c r="B92" s="168" t="s">
        <v>601</v>
      </c>
      <c r="C92" s="53" t="s">
        <v>11</v>
      </c>
      <c r="D92" s="166">
        <v>3</v>
      </c>
      <c r="E92" s="55">
        <f t="shared" si="3"/>
        <v>200</v>
      </c>
    </row>
    <row r="93" spans="1:5" ht="18" customHeight="1" x14ac:dyDescent="0.2">
      <c r="A93" s="51">
        <v>79</v>
      </c>
      <c r="B93" s="168" t="s">
        <v>600</v>
      </c>
      <c r="C93" s="53" t="s">
        <v>11</v>
      </c>
      <c r="D93" s="166">
        <v>4</v>
      </c>
      <c r="E93" s="55">
        <f t="shared" si="3"/>
        <v>170</v>
      </c>
    </row>
    <row r="94" spans="1:5" ht="18" customHeight="1" x14ac:dyDescent="0.2">
      <c r="A94" s="51">
        <v>80</v>
      </c>
      <c r="B94" s="168" t="s">
        <v>599</v>
      </c>
      <c r="C94" s="53" t="s">
        <v>11</v>
      </c>
      <c r="D94" s="166">
        <v>5</v>
      </c>
      <c r="E94" s="55">
        <f t="shared" si="3"/>
        <v>135</v>
      </c>
    </row>
    <row r="95" spans="1:5" ht="18" customHeight="1" x14ac:dyDescent="0.2">
      <c r="A95" s="51">
        <v>81</v>
      </c>
      <c r="B95" s="168" t="s">
        <v>598</v>
      </c>
      <c r="C95" s="53" t="s">
        <v>11</v>
      </c>
      <c r="D95" s="166">
        <v>6</v>
      </c>
      <c r="E95" s="55">
        <f t="shared" si="3"/>
        <v>100</v>
      </c>
    </row>
    <row r="96" spans="1:5" ht="18" customHeight="1" x14ac:dyDescent="0.2">
      <c r="A96" s="51">
        <v>82</v>
      </c>
      <c r="B96" s="168" t="s">
        <v>597</v>
      </c>
      <c r="C96" s="53" t="s">
        <v>11</v>
      </c>
      <c r="D96" s="166">
        <v>2</v>
      </c>
      <c r="E96" s="55">
        <f t="shared" si="3"/>
        <v>230</v>
      </c>
    </row>
    <row r="97" spans="1:5" ht="18" customHeight="1" x14ac:dyDescent="0.2">
      <c r="A97" s="51">
        <v>83</v>
      </c>
      <c r="B97" s="168" t="s">
        <v>596</v>
      </c>
      <c r="C97" s="53" t="s">
        <v>11</v>
      </c>
      <c r="D97" s="166">
        <v>3</v>
      </c>
      <c r="E97" s="55">
        <f t="shared" si="3"/>
        <v>200</v>
      </c>
    </row>
    <row r="98" spans="1:5" ht="18" customHeight="1" x14ac:dyDescent="0.2">
      <c r="A98" s="51">
        <v>84</v>
      </c>
      <c r="B98" s="168" t="s">
        <v>595</v>
      </c>
      <c r="C98" s="53" t="s">
        <v>11</v>
      </c>
      <c r="D98" s="166">
        <v>6</v>
      </c>
      <c r="E98" s="55">
        <f t="shared" si="3"/>
        <v>100</v>
      </c>
    </row>
    <row r="99" spans="1:5" ht="18" customHeight="1" x14ac:dyDescent="0.2">
      <c r="A99" s="51">
        <v>85</v>
      </c>
      <c r="B99" s="168" t="s">
        <v>594</v>
      </c>
      <c r="C99" s="53" t="s">
        <v>11</v>
      </c>
      <c r="D99" s="166">
        <v>5</v>
      </c>
      <c r="E99" s="55">
        <f t="shared" si="3"/>
        <v>135</v>
      </c>
    </row>
    <row r="100" spans="1:5" ht="18" customHeight="1" x14ac:dyDescent="0.2">
      <c r="A100" s="51">
        <v>86</v>
      </c>
      <c r="B100" s="168" t="s">
        <v>593</v>
      </c>
      <c r="C100" s="53" t="s">
        <v>11</v>
      </c>
      <c r="D100" s="166">
        <v>2</v>
      </c>
      <c r="E100" s="55">
        <f t="shared" si="3"/>
        <v>230</v>
      </c>
    </row>
    <row r="101" spans="1:5" ht="18" customHeight="1" x14ac:dyDescent="0.2">
      <c r="A101" s="51">
        <v>87</v>
      </c>
      <c r="B101" s="168" t="s">
        <v>592</v>
      </c>
      <c r="C101" s="53" t="s">
        <v>11</v>
      </c>
      <c r="D101" s="166">
        <v>3</v>
      </c>
      <c r="E101" s="55">
        <f t="shared" si="3"/>
        <v>200</v>
      </c>
    </row>
    <row r="102" spans="1:5" ht="18" customHeight="1" x14ac:dyDescent="0.2">
      <c r="A102" s="51">
        <v>88</v>
      </c>
      <c r="B102" s="168" t="s">
        <v>591</v>
      </c>
      <c r="C102" s="53" t="s">
        <v>11</v>
      </c>
      <c r="D102" s="166">
        <v>4</v>
      </c>
      <c r="E102" s="55">
        <f t="shared" si="3"/>
        <v>170</v>
      </c>
    </row>
    <row r="103" spans="1:5" ht="18" customHeight="1" x14ac:dyDescent="0.2">
      <c r="A103" s="51">
        <v>89</v>
      </c>
      <c r="B103" s="168" t="s">
        <v>590</v>
      </c>
      <c r="C103" s="53" t="s">
        <v>11</v>
      </c>
      <c r="D103" s="166">
        <v>5</v>
      </c>
      <c r="E103" s="55">
        <f t="shared" si="3"/>
        <v>135</v>
      </c>
    </row>
    <row r="104" spans="1:5" ht="18" customHeight="1" x14ac:dyDescent="0.2">
      <c r="A104" s="51">
        <v>90</v>
      </c>
      <c r="B104" s="168" t="s">
        <v>589</v>
      </c>
      <c r="C104" s="53" t="s">
        <v>11</v>
      </c>
      <c r="D104" s="166">
        <v>6</v>
      </c>
      <c r="E104" s="55">
        <f t="shared" si="3"/>
        <v>100</v>
      </c>
    </row>
    <row r="105" spans="1:5" ht="18" customHeight="1" x14ac:dyDescent="0.2">
      <c r="A105" s="51">
        <v>91</v>
      </c>
      <c r="B105" s="168" t="s">
        <v>588</v>
      </c>
      <c r="C105" s="53" t="s">
        <v>11</v>
      </c>
      <c r="D105" s="166">
        <v>1</v>
      </c>
      <c r="E105" s="55">
        <f t="shared" si="3"/>
        <v>300</v>
      </c>
    </row>
    <row r="106" spans="1:5" ht="18" customHeight="1" x14ac:dyDescent="0.2">
      <c r="A106" s="51">
        <v>92</v>
      </c>
      <c r="B106" s="168" t="s">
        <v>587</v>
      </c>
      <c r="C106" s="53" t="s">
        <v>11</v>
      </c>
      <c r="D106" s="166">
        <v>2</v>
      </c>
      <c r="E106" s="55">
        <f t="shared" si="3"/>
        <v>230</v>
      </c>
    </row>
    <row r="107" spans="1:5" ht="18" customHeight="1" x14ac:dyDescent="0.2">
      <c r="A107" s="51">
        <v>93</v>
      </c>
      <c r="B107" s="168" t="s">
        <v>586</v>
      </c>
      <c r="C107" s="53" t="s">
        <v>11</v>
      </c>
      <c r="D107" s="166">
        <v>3</v>
      </c>
      <c r="E107" s="55">
        <f t="shared" si="3"/>
        <v>200</v>
      </c>
    </row>
    <row r="108" spans="1:5" ht="18" customHeight="1" x14ac:dyDescent="0.2">
      <c r="A108" s="51">
        <v>94</v>
      </c>
      <c r="B108" s="168" t="s">
        <v>585</v>
      </c>
      <c r="C108" s="53" t="s">
        <v>11</v>
      </c>
      <c r="D108" s="166">
        <v>4</v>
      </c>
      <c r="E108" s="55">
        <f t="shared" si="3"/>
        <v>170</v>
      </c>
    </row>
    <row r="109" spans="1:5" ht="18" customHeight="1" x14ac:dyDescent="0.2">
      <c r="A109" s="51">
        <v>95</v>
      </c>
      <c r="B109" s="168" t="s">
        <v>584</v>
      </c>
      <c r="C109" s="53" t="s">
        <v>11</v>
      </c>
      <c r="D109" s="166">
        <v>5</v>
      </c>
      <c r="E109" s="55">
        <f t="shared" si="3"/>
        <v>135</v>
      </c>
    </row>
    <row r="110" spans="1:5" ht="18" customHeight="1" x14ac:dyDescent="0.2">
      <c r="A110" s="51">
        <v>96</v>
      </c>
      <c r="B110" s="168" t="s">
        <v>583</v>
      </c>
      <c r="C110" s="53" t="s">
        <v>11</v>
      </c>
      <c r="D110" s="166">
        <v>1</v>
      </c>
      <c r="E110" s="55">
        <f t="shared" si="3"/>
        <v>300</v>
      </c>
    </row>
    <row r="111" spans="1:5" ht="18" customHeight="1" x14ac:dyDescent="0.2">
      <c r="A111" s="51">
        <v>97</v>
      </c>
      <c r="B111" s="168" t="s">
        <v>582</v>
      </c>
      <c r="C111" s="53" t="s">
        <v>11</v>
      </c>
      <c r="D111" s="166">
        <v>2</v>
      </c>
      <c r="E111" s="55">
        <f t="shared" si="3"/>
        <v>230</v>
      </c>
    </row>
    <row r="112" spans="1:5" ht="18" customHeight="1" x14ac:dyDescent="0.2">
      <c r="A112" s="51">
        <v>98</v>
      </c>
      <c r="B112" s="168" t="s">
        <v>581</v>
      </c>
      <c r="C112" s="53" t="s">
        <v>11</v>
      </c>
      <c r="D112" s="166">
        <v>3</v>
      </c>
      <c r="E112" s="55">
        <f t="shared" si="3"/>
        <v>200</v>
      </c>
    </row>
    <row r="113" spans="1:5" ht="18" customHeight="1" x14ac:dyDescent="0.2">
      <c r="A113" s="51">
        <v>99</v>
      </c>
      <c r="B113" s="168" t="s">
        <v>580</v>
      </c>
      <c r="C113" s="53" t="s">
        <v>11</v>
      </c>
      <c r="D113" s="166">
        <v>6</v>
      </c>
      <c r="E113" s="55">
        <f t="shared" si="3"/>
        <v>100</v>
      </c>
    </row>
    <row r="114" spans="1:5" ht="18" customHeight="1" x14ac:dyDescent="0.2">
      <c r="A114" s="51">
        <v>100</v>
      </c>
      <c r="B114" s="168" t="s">
        <v>579</v>
      </c>
      <c r="C114" s="53" t="s">
        <v>11</v>
      </c>
      <c r="D114" s="166">
        <v>2</v>
      </c>
      <c r="E114" s="55">
        <f t="shared" si="3"/>
        <v>230</v>
      </c>
    </row>
    <row r="115" spans="1:5" ht="18" customHeight="1" x14ac:dyDescent="0.2">
      <c r="A115" s="51">
        <v>101</v>
      </c>
      <c r="B115" s="168" t="s">
        <v>578</v>
      </c>
      <c r="C115" s="53" t="s">
        <v>11</v>
      </c>
      <c r="D115" s="166">
        <v>1</v>
      </c>
      <c r="E115" s="55">
        <f t="shared" si="3"/>
        <v>300</v>
      </c>
    </row>
    <row r="116" spans="1:5" ht="18" customHeight="1" x14ac:dyDescent="0.2">
      <c r="A116" s="51">
        <v>102</v>
      </c>
      <c r="B116" s="168" t="s">
        <v>577</v>
      </c>
      <c r="C116" s="53" t="s">
        <v>11</v>
      </c>
      <c r="D116" s="166">
        <v>4</v>
      </c>
      <c r="E116" s="55">
        <f t="shared" si="3"/>
        <v>170</v>
      </c>
    </row>
    <row r="117" spans="1:5" ht="18" customHeight="1" x14ac:dyDescent="0.2">
      <c r="A117" s="51">
        <v>103</v>
      </c>
      <c r="B117" s="168" t="s">
        <v>576</v>
      </c>
      <c r="C117" s="53" t="s">
        <v>11</v>
      </c>
      <c r="D117" s="166">
        <v>1</v>
      </c>
      <c r="E117" s="55">
        <f t="shared" si="3"/>
        <v>300</v>
      </c>
    </row>
    <row r="118" spans="1:5" ht="18" customHeight="1" x14ac:dyDescent="0.2">
      <c r="A118" s="51">
        <v>104</v>
      </c>
      <c r="B118" s="168" t="s">
        <v>575</v>
      </c>
      <c r="C118" s="53" t="s">
        <v>11</v>
      </c>
      <c r="D118" s="166">
        <v>3</v>
      </c>
      <c r="E118" s="55">
        <f t="shared" si="3"/>
        <v>200</v>
      </c>
    </row>
    <row r="119" spans="1:5" ht="18" customHeight="1" x14ac:dyDescent="0.2">
      <c r="A119" s="51">
        <v>105</v>
      </c>
      <c r="B119" s="168" t="s">
        <v>574</v>
      </c>
      <c r="C119" s="53" t="s">
        <v>11</v>
      </c>
      <c r="D119" s="166">
        <v>4</v>
      </c>
      <c r="E119" s="55">
        <f t="shared" si="3"/>
        <v>170</v>
      </c>
    </row>
    <row r="120" spans="1:5" ht="18" customHeight="1" x14ac:dyDescent="0.2">
      <c r="A120" s="51">
        <v>106</v>
      </c>
      <c r="B120" s="168" t="s">
        <v>573</v>
      </c>
      <c r="C120" s="53" t="s">
        <v>11</v>
      </c>
      <c r="D120" s="166">
        <v>6</v>
      </c>
      <c r="E120" s="55">
        <f t="shared" si="3"/>
        <v>100</v>
      </c>
    </row>
    <row r="121" spans="1:5" ht="18" customHeight="1" x14ac:dyDescent="0.2">
      <c r="A121" s="51">
        <v>107</v>
      </c>
      <c r="B121" s="170" t="s">
        <v>572</v>
      </c>
      <c r="C121" s="53" t="s">
        <v>11</v>
      </c>
      <c r="D121" s="169">
        <v>1</v>
      </c>
      <c r="E121" s="55">
        <f t="shared" si="3"/>
        <v>300</v>
      </c>
    </row>
    <row r="122" spans="1:5" ht="18" customHeight="1" x14ac:dyDescent="0.2">
      <c r="A122" s="51">
        <v>108</v>
      </c>
      <c r="B122" s="170" t="s">
        <v>570</v>
      </c>
      <c r="C122" s="53" t="s">
        <v>11</v>
      </c>
      <c r="D122" s="169">
        <v>3</v>
      </c>
      <c r="E122" s="55">
        <f t="shared" ref="E122:E153" si="4">IF(C122="MP",IF(D122=1,300,IF(D122=2,230,IF(D122=3,200,IF(D122=4,170,IF(D122=5,135,IF(D122=6,100)))))))</f>
        <v>200</v>
      </c>
    </row>
    <row r="123" spans="1:5" ht="18" customHeight="1" x14ac:dyDescent="0.2">
      <c r="A123" s="51">
        <v>109</v>
      </c>
      <c r="B123" s="170" t="s">
        <v>571</v>
      </c>
      <c r="C123" s="53" t="s">
        <v>11</v>
      </c>
      <c r="D123" s="169">
        <v>3</v>
      </c>
      <c r="E123" s="55">
        <f t="shared" si="4"/>
        <v>200</v>
      </c>
    </row>
    <row r="124" spans="1:5" ht="18" customHeight="1" x14ac:dyDescent="0.2">
      <c r="A124" s="51">
        <v>110</v>
      </c>
      <c r="B124" s="170" t="s">
        <v>570</v>
      </c>
      <c r="C124" s="53" t="s">
        <v>11</v>
      </c>
      <c r="D124" s="169">
        <v>3</v>
      </c>
      <c r="E124" s="55">
        <f t="shared" si="4"/>
        <v>200</v>
      </c>
    </row>
    <row r="125" spans="1:5" ht="18" customHeight="1" x14ac:dyDescent="0.2">
      <c r="A125" s="51">
        <v>111</v>
      </c>
      <c r="B125" s="170" t="s">
        <v>570</v>
      </c>
      <c r="C125" s="53" t="s">
        <v>11</v>
      </c>
      <c r="D125" s="169">
        <v>3</v>
      </c>
      <c r="E125" s="55">
        <f t="shared" si="4"/>
        <v>200</v>
      </c>
    </row>
    <row r="126" spans="1:5" ht="18" customHeight="1" x14ac:dyDescent="0.2">
      <c r="A126" s="51">
        <v>112</v>
      </c>
      <c r="B126" s="168" t="s">
        <v>569</v>
      </c>
      <c r="C126" s="53" t="s">
        <v>11</v>
      </c>
      <c r="D126" s="166">
        <v>1</v>
      </c>
      <c r="E126" s="55">
        <f t="shared" si="4"/>
        <v>300</v>
      </c>
    </row>
    <row r="127" spans="1:5" ht="18" customHeight="1" x14ac:dyDescent="0.2">
      <c r="A127" s="51">
        <v>113</v>
      </c>
      <c r="B127" s="168" t="s">
        <v>568</v>
      </c>
      <c r="C127" s="53" t="s">
        <v>11</v>
      </c>
      <c r="D127" s="166">
        <v>2</v>
      </c>
      <c r="E127" s="55">
        <f t="shared" si="4"/>
        <v>230</v>
      </c>
    </row>
    <row r="128" spans="1:5" ht="18" customHeight="1" x14ac:dyDescent="0.2">
      <c r="A128" s="51">
        <v>114</v>
      </c>
      <c r="B128" s="168" t="s">
        <v>567</v>
      </c>
      <c r="C128" s="53" t="s">
        <v>11</v>
      </c>
      <c r="D128" s="166">
        <v>3</v>
      </c>
      <c r="E128" s="55">
        <f t="shared" si="4"/>
        <v>200</v>
      </c>
    </row>
    <row r="129" spans="1:5" ht="18" customHeight="1" x14ac:dyDescent="0.2">
      <c r="A129" s="51">
        <v>115</v>
      </c>
      <c r="B129" s="168" t="s">
        <v>566</v>
      </c>
      <c r="C129" s="53" t="s">
        <v>11</v>
      </c>
      <c r="D129" s="166">
        <v>4</v>
      </c>
      <c r="E129" s="55">
        <f t="shared" si="4"/>
        <v>170</v>
      </c>
    </row>
    <row r="130" spans="1:5" ht="18" customHeight="1" x14ac:dyDescent="0.2">
      <c r="A130" s="51">
        <v>116</v>
      </c>
      <c r="B130" s="168" t="s">
        <v>565</v>
      </c>
      <c r="C130" s="53" t="s">
        <v>11</v>
      </c>
      <c r="D130" s="166">
        <v>5</v>
      </c>
      <c r="E130" s="55">
        <f t="shared" si="4"/>
        <v>135</v>
      </c>
    </row>
    <row r="131" spans="1:5" ht="18" customHeight="1" x14ac:dyDescent="0.2">
      <c r="A131" s="51">
        <v>117</v>
      </c>
      <c r="B131" s="168" t="s">
        <v>564</v>
      </c>
      <c r="C131" s="53" t="s">
        <v>11</v>
      </c>
      <c r="D131" s="166">
        <v>6</v>
      </c>
      <c r="E131" s="55">
        <f t="shared" si="4"/>
        <v>100</v>
      </c>
    </row>
    <row r="132" spans="1:5" ht="18" customHeight="1" x14ac:dyDescent="0.2">
      <c r="A132" s="51">
        <v>118</v>
      </c>
      <c r="B132" s="168" t="s">
        <v>563</v>
      </c>
      <c r="C132" s="53" t="s">
        <v>11</v>
      </c>
      <c r="D132" s="166">
        <v>1</v>
      </c>
      <c r="E132" s="55">
        <f t="shared" si="4"/>
        <v>300</v>
      </c>
    </row>
    <row r="133" spans="1:5" ht="18" customHeight="1" x14ac:dyDescent="0.2">
      <c r="A133" s="51">
        <v>119</v>
      </c>
      <c r="B133" s="168" t="s">
        <v>562</v>
      </c>
      <c r="C133" s="53" t="s">
        <v>11</v>
      </c>
      <c r="D133" s="166">
        <v>2</v>
      </c>
      <c r="E133" s="55">
        <f t="shared" si="4"/>
        <v>230</v>
      </c>
    </row>
    <row r="134" spans="1:5" ht="18" customHeight="1" x14ac:dyDescent="0.2">
      <c r="A134" s="51">
        <v>120</v>
      </c>
      <c r="B134" s="168" t="s">
        <v>561</v>
      </c>
      <c r="C134" s="53" t="s">
        <v>11</v>
      </c>
      <c r="D134" s="166">
        <v>3</v>
      </c>
      <c r="E134" s="55">
        <f t="shared" si="4"/>
        <v>200</v>
      </c>
    </row>
    <row r="135" spans="1:5" ht="18" customHeight="1" x14ac:dyDescent="0.2">
      <c r="A135" s="51">
        <v>121</v>
      </c>
      <c r="B135" s="170" t="s">
        <v>560</v>
      </c>
      <c r="C135" s="53" t="s">
        <v>11</v>
      </c>
      <c r="D135" s="169">
        <v>4</v>
      </c>
      <c r="E135" s="55">
        <f t="shared" si="4"/>
        <v>170</v>
      </c>
    </row>
    <row r="136" spans="1:5" ht="18" customHeight="1" x14ac:dyDescent="0.2">
      <c r="A136" s="51">
        <v>122</v>
      </c>
      <c r="B136" s="168" t="s">
        <v>559</v>
      </c>
      <c r="C136" s="53" t="s">
        <v>11</v>
      </c>
      <c r="D136" s="166">
        <v>1</v>
      </c>
      <c r="E136" s="55">
        <f t="shared" si="4"/>
        <v>300</v>
      </c>
    </row>
    <row r="137" spans="1:5" ht="18" customHeight="1" x14ac:dyDescent="0.2">
      <c r="A137" s="51">
        <v>123</v>
      </c>
      <c r="B137" s="168" t="s">
        <v>558</v>
      </c>
      <c r="C137" s="53" t="s">
        <v>11</v>
      </c>
      <c r="D137" s="166">
        <v>6</v>
      </c>
      <c r="E137" s="55">
        <f t="shared" si="4"/>
        <v>100</v>
      </c>
    </row>
    <row r="138" spans="1:5" ht="18" customHeight="1" x14ac:dyDescent="0.2">
      <c r="A138" s="51">
        <v>124</v>
      </c>
      <c r="B138" s="168" t="s">
        <v>557</v>
      </c>
      <c r="C138" s="53" t="s">
        <v>11</v>
      </c>
      <c r="D138" s="166">
        <v>2</v>
      </c>
      <c r="E138" s="55">
        <f t="shared" si="4"/>
        <v>230</v>
      </c>
    </row>
    <row r="139" spans="1:5" ht="18" customHeight="1" x14ac:dyDescent="0.2">
      <c r="A139" s="51">
        <v>125</v>
      </c>
      <c r="B139" s="168" t="s">
        <v>556</v>
      </c>
      <c r="C139" s="53" t="s">
        <v>11</v>
      </c>
      <c r="D139" s="166">
        <v>3</v>
      </c>
      <c r="E139" s="55">
        <f t="shared" si="4"/>
        <v>200</v>
      </c>
    </row>
    <row r="140" spans="1:5" ht="18" customHeight="1" x14ac:dyDescent="0.2">
      <c r="A140" s="51">
        <v>126</v>
      </c>
      <c r="B140" s="168" t="s">
        <v>555</v>
      </c>
      <c r="C140" s="53" t="s">
        <v>11</v>
      </c>
      <c r="D140" s="166">
        <v>4</v>
      </c>
      <c r="E140" s="55">
        <f t="shared" si="4"/>
        <v>170</v>
      </c>
    </row>
    <row r="141" spans="1:5" ht="18" customHeight="1" x14ac:dyDescent="0.2">
      <c r="A141" s="51">
        <v>127</v>
      </c>
      <c r="B141" s="168" t="s">
        <v>554</v>
      </c>
      <c r="C141" s="53" t="s">
        <v>11</v>
      </c>
      <c r="D141" s="166">
        <v>6</v>
      </c>
      <c r="E141" s="55">
        <f t="shared" si="4"/>
        <v>100</v>
      </c>
    </row>
    <row r="142" spans="1:5" ht="18" customHeight="1" x14ac:dyDescent="0.2">
      <c r="A142" s="51">
        <v>128</v>
      </c>
      <c r="B142" s="168" t="s">
        <v>553</v>
      </c>
      <c r="C142" s="53" t="s">
        <v>11</v>
      </c>
      <c r="D142" s="166">
        <v>2</v>
      </c>
      <c r="E142" s="55">
        <f t="shared" si="4"/>
        <v>230</v>
      </c>
    </row>
    <row r="143" spans="1:5" ht="18" customHeight="1" x14ac:dyDescent="0.2">
      <c r="A143" s="51">
        <v>129</v>
      </c>
      <c r="B143" s="168" t="s">
        <v>552</v>
      </c>
      <c r="C143" s="53" t="s">
        <v>11</v>
      </c>
      <c r="D143" s="166">
        <v>3</v>
      </c>
      <c r="E143" s="55">
        <f t="shared" si="4"/>
        <v>200</v>
      </c>
    </row>
    <row r="144" spans="1:5" ht="18" customHeight="1" x14ac:dyDescent="0.2">
      <c r="A144" s="51">
        <v>130</v>
      </c>
      <c r="B144" s="170" t="s">
        <v>551</v>
      </c>
      <c r="C144" s="53" t="s">
        <v>11</v>
      </c>
      <c r="D144" s="169">
        <v>6</v>
      </c>
      <c r="E144" s="55">
        <f t="shared" si="4"/>
        <v>100</v>
      </c>
    </row>
    <row r="145" spans="1:5" ht="18" customHeight="1" x14ac:dyDescent="0.2">
      <c r="A145" s="51">
        <v>131</v>
      </c>
      <c r="B145" s="168" t="s">
        <v>550</v>
      </c>
      <c r="C145" s="53" t="s">
        <v>11</v>
      </c>
      <c r="D145" s="166">
        <v>4</v>
      </c>
      <c r="E145" s="55">
        <f t="shared" si="4"/>
        <v>170</v>
      </c>
    </row>
    <row r="146" spans="1:5" ht="18" customHeight="1" x14ac:dyDescent="0.2">
      <c r="A146" s="51">
        <v>132</v>
      </c>
      <c r="B146" s="168" t="s">
        <v>549</v>
      </c>
      <c r="C146" s="53" t="s">
        <v>11</v>
      </c>
      <c r="D146" s="166">
        <v>5</v>
      </c>
      <c r="E146" s="55">
        <f t="shared" si="4"/>
        <v>135</v>
      </c>
    </row>
    <row r="147" spans="1:5" ht="18" customHeight="1" x14ac:dyDescent="0.2">
      <c r="A147" s="51">
        <v>133</v>
      </c>
      <c r="B147" s="168" t="s">
        <v>548</v>
      </c>
      <c r="C147" s="53" t="s">
        <v>11</v>
      </c>
      <c r="D147" s="166">
        <v>6</v>
      </c>
      <c r="E147" s="55">
        <f t="shared" si="4"/>
        <v>100</v>
      </c>
    </row>
    <row r="148" spans="1:5" ht="18" customHeight="1" x14ac:dyDescent="0.2">
      <c r="A148" s="51">
        <v>134</v>
      </c>
      <c r="B148" s="168" t="s">
        <v>547</v>
      </c>
      <c r="C148" s="53" t="s">
        <v>11</v>
      </c>
      <c r="D148" s="166">
        <v>1</v>
      </c>
      <c r="E148" s="55">
        <f t="shared" si="4"/>
        <v>300</v>
      </c>
    </row>
    <row r="149" spans="1:5" ht="18" customHeight="1" x14ac:dyDescent="0.2">
      <c r="A149" s="51">
        <v>135</v>
      </c>
      <c r="B149" s="168" t="s">
        <v>546</v>
      </c>
      <c r="C149" s="53" t="s">
        <v>11</v>
      </c>
      <c r="D149" s="166">
        <v>2</v>
      </c>
      <c r="E149" s="55">
        <f t="shared" si="4"/>
        <v>230</v>
      </c>
    </row>
    <row r="150" spans="1:5" ht="18" customHeight="1" x14ac:dyDescent="0.2">
      <c r="A150" s="51">
        <v>136</v>
      </c>
      <c r="B150" s="168" t="s">
        <v>545</v>
      </c>
      <c r="C150" s="53" t="s">
        <v>11</v>
      </c>
      <c r="D150" s="166">
        <v>3</v>
      </c>
      <c r="E150" s="55">
        <f t="shared" si="4"/>
        <v>200</v>
      </c>
    </row>
    <row r="151" spans="1:5" ht="18" customHeight="1" x14ac:dyDescent="0.2">
      <c r="A151" s="51">
        <v>137</v>
      </c>
      <c r="B151" s="168" t="s">
        <v>544</v>
      </c>
      <c r="C151" s="53" t="s">
        <v>11</v>
      </c>
      <c r="D151" s="166">
        <v>4</v>
      </c>
      <c r="E151" s="55">
        <f t="shared" si="4"/>
        <v>170</v>
      </c>
    </row>
    <row r="152" spans="1:5" ht="18" customHeight="1" x14ac:dyDescent="0.2">
      <c r="A152" s="51">
        <v>138</v>
      </c>
      <c r="B152" s="170" t="s">
        <v>543</v>
      </c>
      <c r="C152" s="53" t="s">
        <v>11</v>
      </c>
      <c r="D152" s="169">
        <v>5</v>
      </c>
      <c r="E152" s="55">
        <f t="shared" si="4"/>
        <v>135</v>
      </c>
    </row>
    <row r="153" spans="1:5" ht="18" customHeight="1" x14ac:dyDescent="0.2">
      <c r="A153" s="51">
        <v>139</v>
      </c>
      <c r="B153" s="52" t="s">
        <v>542</v>
      </c>
      <c r="C153" s="53" t="s">
        <v>11</v>
      </c>
      <c r="D153" s="54">
        <v>1</v>
      </c>
      <c r="E153" s="55">
        <f t="shared" si="4"/>
        <v>300</v>
      </c>
    </row>
    <row r="154" spans="1:5" ht="18" customHeight="1" x14ac:dyDescent="0.2">
      <c r="A154" s="51">
        <v>140</v>
      </c>
      <c r="B154" s="52" t="s">
        <v>541</v>
      </c>
      <c r="C154" s="53" t="s">
        <v>11</v>
      </c>
      <c r="D154" s="54">
        <v>2</v>
      </c>
      <c r="E154" s="55">
        <f t="shared" ref="E154:E167" si="5">IF(C154="MP",IF(D154=1,300,IF(D154=2,230,IF(D154=3,200,IF(D154=4,170,IF(D154=5,135,IF(D154=6,100)))))))</f>
        <v>230</v>
      </c>
    </row>
    <row r="155" spans="1:5" ht="18" customHeight="1" x14ac:dyDescent="0.2">
      <c r="A155" s="51">
        <v>141</v>
      </c>
      <c r="B155" s="52" t="s">
        <v>540</v>
      </c>
      <c r="C155" s="53" t="s">
        <v>11</v>
      </c>
      <c r="D155" s="54">
        <v>3</v>
      </c>
      <c r="E155" s="55">
        <f t="shared" si="5"/>
        <v>200</v>
      </c>
    </row>
    <row r="156" spans="1:5" ht="18" customHeight="1" x14ac:dyDescent="0.2">
      <c r="A156" s="51">
        <v>142</v>
      </c>
      <c r="B156" s="52" t="s">
        <v>539</v>
      </c>
      <c r="C156" s="53" t="s">
        <v>11</v>
      </c>
      <c r="D156" s="54">
        <v>4</v>
      </c>
      <c r="E156" s="55">
        <f t="shared" si="5"/>
        <v>170</v>
      </c>
    </row>
    <row r="157" spans="1:5" ht="18" customHeight="1" x14ac:dyDescent="0.2">
      <c r="A157" s="51">
        <v>143</v>
      </c>
      <c r="B157" s="52" t="s">
        <v>538</v>
      </c>
      <c r="C157" s="53" t="s">
        <v>11</v>
      </c>
      <c r="D157" s="54">
        <v>5</v>
      </c>
      <c r="E157" s="55">
        <f t="shared" si="5"/>
        <v>135</v>
      </c>
    </row>
    <row r="158" spans="1:5" ht="18" customHeight="1" x14ac:dyDescent="0.2">
      <c r="A158" s="51">
        <v>144</v>
      </c>
      <c r="B158" s="52" t="s">
        <v>537</v>
      </c>
      <c r="C158" s="53" t="s">
        <v>11</v>
      </c>
      <c r="D158" s="54">
        <v>6</v>
      </c>
      <c r="E158" s="55">
        <f t="shared" si="5"/>
        <v>100</v>
      </c>
    </row>
    <row r="159" spans="1:5" ht="18" customHeight="1" x14ac:dyDescent="0.2">
      <c r="A159" s="51">
        <v>145</v>
      </c>
      <c r="B159" s="170" t="s">
        <v>536</v>
      </c>
      <c r="C159" s="53" t="s">
        <v>11</v>
      </c>
      <c r="D159" s="169">
        <v>5</v>
      </c>
      <c r="E159" s="55">
        <f t="shared" si="5"/>
        <v>135</v>
      </c>
    </row>
    <row r="160" spans="1:5" ht="18" customHeight="1" x14ac:dyDescent="0.2">
      <c r="A160" s="51">
        <v>146</v>
      </c>
      <c r="B160" s="170" t="s">
        <v>535</v>
      </c>
      <c r="C160" s="53" t="s">
        <v>11</v>
      </c>
      <c r="D160" s="169">
        <v>5</v>
      </c>
      <c r="E160" s="55">
        <f t="shared" si="5"/>
        <v>135</v>
      </c>
    </row>
    <row r="161" spans="1:5" ht="18" customHeight="1" x14ac:dyDescent="0.2">
      <c r="A161" s="51">
        <v>147</v>
      </c>
      <c r="B161" s="170" t="s">
        <v>534</v>
      </c>
      <c r="C161" s="53" t="s">
        <v>11</v>
      </c>
      <c r="D161" s="169">
        <v>5</v>
      </c>
      <c r="E161" s="55">
        <f t="shared" si="5"/>
        <v>135</v>
      </c>
    </row>
    <row r="162" spans="1:5" ht="18" customHeight="1" x14ac:dyDescent="0.2">
      <c r="A162" s="51">
        <v>148</v>
      </c>
      <c r="B162" s="170" t="s">
        <v>533</v>
      </c>
      <c r="C162" s="53" t="s">
        <v>11</v>
      </c>
      <c r="D162" s="169">
        <v>6</v>
      </c>
      <c r="E162" s="55">
        <f t="shared" si="5"/>
        <v>100</v>
      </c>
    </row>
    <row r="163" spans="1:5" ht="18" customHeight="1" x14ac:dyDescent="0.2">
      <c r="A163" s="51">
        <v>149</v>
      </c>
      <c r="B163" s="170" t="s">
        <v>532</v>
      </c>
      <c r="C163" s="53" t="s">
        <v>11</v>
      </c>
      <c r="D163" s="169">
        <v>4</v>
      </c>
      <c r="E163" s="55">
        <f t="shared" si="5"/>
        <v>170</v>
      </c>
    </row>
    <row r="164" spans="1:5" ht="18" customHeight="1" x14ac:dyDescent="0.2">
      <c r="A164" s="51">
        <v>150</v>
      </c>
      <c r="B164" s="170" t="s">
        <v>531</v>
      </c>
      <c r="C164" s="53" t="s">
        <v>11</v>
      </c>
      <c r="D164" s="169">
        <v>4</v>
      </c>
      <c r="E164" s="55">
        <f t="shared" si="5"/>
        <v>170</v>
      </c>
    </row>
    <row r="165" spans="1:5" ht="18" customHeight="1" x14ac:dyDescent="0.2">
      <c r="A165" s="51">
        <v>151</v>
      </c>
      <c r="B165" s="170" t="s">
        <v>530</v>
      </c>
      <c r="C165" s="53" t="s">
        <v>11</v>
      </c>
      <c r="D165" s="169">
        <v>4</v>
      </c>
      <c r="E165" s="55">
        <f t="shared" si="5"/>
        <v>170</v>
      </c>
    </row>
    <row r="166" spans="1:5" ht="18" customHeight="1" x14ac:dyDescent="0.2">
      <c r="A166" s="51">
        <v>152</v>
      </c>
      <c r="B166" s="52"/>
      <c r="C166" s="53" t="s">
        <v>11</v>
      </c>
      <c r="D166" s="54">
        <v>0</v>
      </c>
      <c r="E166" s="55" t="b">
        <f t="shared" si="5"/>
        <v>0</v>
      </c>
    </row>
    <row r="167" spans="1:5" ht="18" customHeight="1" x14ac:dyDescent="0.2">
      <c r="A167" s="51">
        <v>153</v>
      </c>
      <c r="B167" s="52"/>
      <c r="C167" s="53" t="s">
        <v>11</v>
      </c>
      <c r="D167" s="54">
        <v>0</v>
      </c>
      <c r="E167" s="55" t="b">
        <f t="shared" si="5"/>
        <v>0</v>
      </c>
    </row>
    <row r="168" spans="1:5" ht="18" customHeight="1" x14ac:dyDescent="0.2">
      <c r="A168" s="51">
        <v>154</v>
      </c>
      <c r="B168" s="168" t="s">
        <v>529</v>
      </c>
      <c r="C168" s="53" t="s">
        <v>12</v>
      </c>
      <c r="D168" s="166">
        <v>4</v>
      </c>
      <c r="E168" s="55">
        <f t="shared" ref="E168:E182" si="6">IF(C168="PP",IF(D168=1,300,IF(D168=2,230,IF(D168=3,200,IF(D168=4,170,IF(D168=5,135,IF(D168=6,100)))))))</f>
        <v>170</v>
      </c>
    </row>
    <row r="169" spans="1:5" ht="18" customHeight="1" x14ac:dyDescent="0.2">
      <c r="A169" s="51">
        <v>155</v>
      </c>
      <c r="B169" s="52"/>
      <c r="C169" s="53" t="s">
        <v>12</v>
      </c>
      <c r="D169" s="54"/>
      <c r="E169" s="55" t="b">
        <f t="shared" si="6"/>
        <v>0</v>
      </c>
    </row>
    <row r="170" spans="1:5" ht="18" customHeight="1" x14ac:dyDescent="0.2">
      <c r="A170" s="51">
        <v>156</v>
      </c>
      <c r="B170" s="52"/>
      <c r="C170" s="53" t="s">
        <v>12</v>
      </c>
      <c r="D170" s="54"/>
      <c r="E170" s="55" t="b">
        <f t="shared" si="6"/>
        <v>0</v>
      </c>
    </row>
    <row r="171" spans="1:5" ht="18" customHeight="1" x14ac:dyDescent="0.2">
      <c r="A171" s="51">
        <v>157</v>
      </c>
      <c r="B171" s="52"/>
      <c r="C171" s="53" t="s">
        <v>12</v>
      </c>
      <c r="D171" s="54"/>
      <c r="E171" s="55" t="b">
        <f t="shared" si="6"/>
        <v>0</v>
      </c>
    </row>
    <row r="172" spans="1:5" ht="18" customHeight="1" x14ac:dyDescent="0.2">
      <c r="A172" s="51">
        <v>158</v>
      </c>
      <c r="B172" s="52"/>
      <c r="C172" s="53" t="s">
        <v>12</v>
      </c>
      <c r="D172" s="54"/>
      <c r="E172" s="55" t="b">
        <f t="shared" si="6"/>
        <v>0</v>
      </c>
    </row>
    <row r="173" spans="1:5" ht="18" customHeight="1" x14ac:dyDescent="0.2">
      <c r="A173" s="51">
        <v>159</v>
      </c>
      <c r="B173" s="52"/>
      <c r="C173" s="53" t="s">
        <v>12</v>
      </c>
      <c r="D173" s="54"/>
      <c r="E173" s="55" t="b">
        <f t="shared" si="6"/>
        <v>0</v>
      </c>
    </row>
    <row r="174" spans="1:5" ht="18" customHeight="1" x14ac:dyDescent="0.2">
      <c r="A174" s="51">
        <v>160</v>
      </c>
      <c r="B174" s="52"/>
      <c r="C174" s="53" t="s">
        <v>12</v>
      </c>
      <c r="D174" s="54"/>
      <c r="E174" s="55" t="b">
        <f t="shared" si="6"/>
        <v>0</v>
      </c>
    </row>
    <row r="175" spans="1:5" ht="18" customHeight="1" x14ac:dyDescent="0.2">
      <c r="A175" s="51">
        <v>161</v>
      </c>
      <c r="B175" s="52"/>
      <c r="C175" s="53" t="s">
        <v>12</v>
      </c>
      <c r="D175" s="54"/>
      <c r="E175" s="55" t="b">
        <f t="shared" si="6"/>
        <v>0</v>
      </c>
    </row>
    <row r="176" spans="1:5" ht="18" customHeight="1" x14ac:dyDescent="0.2">
      <c r="A176" s="51">
        <v>162</v>
      </c>
      <c r="B176" s="52"/>
      <c r="C176" s="53" t="s">
        <v>12</v>
      </c>
      <c r="D176" s="54"/>
      <c r="E176" s="55" t="b">
        <f t="shared" si="6"/>
        <v>0</v>
      </c>
    </row>
    <row r="177" spans="1:5" ht="18" customHeight="1" x14ac:dyDescent="0.2">
      <c r="A177" s="51">
        <v>163</v>
      </c>
      <c r="B177" s="52"/>
      <c r="C177" s="53" t="s">
        <v>12</v>
      </c>
      <c r="D177" s="54"/>
      <c r="E177" s="55" t="b">
        <f t="shared" si="6"/>
        <v>0</v>
      </c>
    </row>
    <row r="178" spans="1:5" ht="18" customHeight="1" x14ac:dyDescent="0.2">
      <c r="A178" s="51">
        <v>164</v>
      </c>
      <c r="B178" s="52"/>
      <c r="C178" s="53" t="s">
        <v>12</v>
      </c>
      <c r="D178" s="54"/>
      <c r="E178" s="55" t="b">
        <f t="shared" si="6"/>
        <v>0</v>
      </c>
    </row>
    <row r="179" spans="1:5" ht="18" customHeight="1" x14ac:dyDescent="0.2">
      <c r="A179" s="51">
        <v>165</v>
      </c>
      <c r="B179" s="52"/>
      <c r="C179" s="53" t="s">
        <v>12</v>
      </c>
      <c r="D179" s="54"/>
      <c r="E179" s="55" t="b">
        <f t="shared" si="6"/>
        <v>0</v>
      </c>
    </row>
    <row r="180" spans="1:5" ht="18" customHeight="1" x14ac:dyDescent="0.2">
      <c r="A180" s="51">
        <v>166</v>
      </c>
      <c r="B180" s="52"/>
      <c r="C180" s="53" t="s">
        <v>12</v>
      </c>
      <c r="D180" s="54"/>
      <c r="E180" s="55" t="b">
        <f t="shared" si="6"/>
        <v>0</v>
      </c>
    </row>
    <row r="181" spans="1:5" ht="18" customHeight="1" x14ac:dyDescent="0.2">
      <c r="A181" s="51">
        <v>167</v>
      </c>
      <c r="B181" s="52"/>
      <c r="C181" s="53" t="s">
        <v>12</v>
      </c>
      <c r="D181" s="54"/>
      <c r="E181" s="55" t="b">
        <f t="shared" si="6"/>
        <v>0</v>
      </c>
    </row>
    <row r="182" spans="1:5" ht="18" customHeight="1" x14ac:dyDescent="0.2">
      <c r="A182" s="51">
        <v>168</v>
      </c>
      <c r="B182" s="52"/>
      <c r="C182" s="53" t="s">
        <v>12</v>
      </c>
      <c r="D182" s="54"/>
      <c r="E182" s="55" t="b">
        <f t="shared" si="6"/>
        <v>0</v>
      </c>
    </row>
    <row r="183" spans="1:5" ht="18" customHeight="1" x14ac:dyDescent="0.2">
      <c r="A183" s="51">
        <v>169</v>
      </c>
      <c r="B183" s="52"/>
      <c r="C183" s="53" t="s">
        <v>17</v>
      </c>
      <c r="D183" s="54"/>
      <c r="E183" s="55" t="b">
        <f>IF(C183="RS",IF(D183=1,1000))</f>
        <v>0</v>
      </c>
    </row>
    <row r="184" spans="1:5" ht="18" customHeight="1" x14ac:dyDescent="0.2">
      <c r="A184" s="51">
        <v>170</v>
      </c>
      <c r="B184" s="112"/>
      <c r="C184" s="53" t="s">
        <v>17</v>
      </c>
      <c r="D184" s="54"/>
      <c r="E184" s="55" t="b">
        <f>IF(C184="RS",IF(D184=1,1000))</f>
        <v>0</v>
      </c>
    </row>
    <row r="185" spans="1:5" ht="18" customHeight="1" x14ac:dyDescent="0.2">
      <c r="A185" s="51">
        <v>171</v>
      </c>
      <c r="B185" s="52"/>
      <c r="C185" s="53" t="s">
        <v>18</v>
      </c>
      <c r="D185" s="54"/>
      <c r="E185" s="55" t="b">
        <f>IF(C185="RP",IF(D185=1,200))</f>
        <v>0</v>
      </c>
    </row>
    <row r="186" spans="1:5" ht="18" customHeight="1" x14ac:dyDescent="0.2">
      <c r="A186" s="51">
        <v>172</v>
      </c>
      <c r="B186" s="112"/>
      <c r="C186" s="53" t="s">
        <v>18</v>
      </c>
      <c r="D186" s="54"/>
      <c r="E186" s="55" t="b">
        <f>IF(C186="RP",IF(D186=1,200))</f>
        <v>0</v>
      </c>
    </row>
    <row r="187" spans="1:5" ht="24.6" customHeight="1" x14ac:dyDescent="0.2">
      <c r="A187" s="269" t="s">
        <v>20</v>
      </c>
      <c r="B187" s="270"/>
      <c r="C187" s="270"/>
      <c r="D187" s="271"/>
      <c r="E187" s="57">
        <f>SUM(E15:E186)</f>
        <v>40465</v>
      </c>
    </row>
    <row r="188" spans="1:5" ht="20.45" customHeight="1" x14ac:dyDescent="0.2">
      <c r="A188" s="47"/>
      <c r="B188" s="47"/>
      <c r="C188" s="47"/>
      <c r="D188" s="47"/>
      <c r="E188" s="47"/>
    </row>
    <row r="189" spans="1:5" ht="25.15" customHeight="1" x14ac:dyDescent="0.35">
      <c r="A189" s="272" t="s">
        <v>21</v>
      </c>
      <c r="B189" s="273"/>
      <c r="C189" s="273"/>
      <c r="D189" s="273"/>
      <c r="E189" s="273"/>
    </row>
    <row r="190" spans="1:5" ht="53.45" customHeight="1" x14ac:dyDescent="0.2">
      <c r="A190" s="48" t="s">
        <v>0</v>
      </c>
      <c r="B190" s="49" t="s">
        <v>69</v>
      </c>
      <c r="C190" s="50" t="s">
        <v>55</v>
      </c>
      <c r="D190" s="50" t="s">
        <v>3</v>
      </c>
      <c r="E190" s="50" t="s">
        <v>2</v>
      </c>
    </row>
    <row r="191" spans="1:5" ht="19.899999999999999" customHeight="1" x14ac:dyDescent="0.2">
      <c r="A191" s="51">
        <v>1</v>
      </c>
      <c r="B191" s="52" t="s">
        <v>25</v>
      </c>
      <c r="C191" s="58"/>
      <c r="D191" s="59" t="s">
        <v>24</v>
      </c>
      <c r="E191" s="60" t="b">
        <f>IF(D191="M",IF(C191=1,3000))</f>
        <v>0</v>
      </c>
    </row>
    <row r="192" spans="1:5" ht="19.899999999999999" customHeight="1" x14ac:dyDescent="0.2">
      <c r="A192" s="51">
        <v>2</v>
      </c>
      <c r="B192" s="52" t="s">
        <v>26</v>
      </c>
      <c r="C192" s="58"/>
      <c r="D192" s="59" t="s">
        <v>24</v>
      </c>
      <c r="E192" s="60" t="b">
        <f>IF(D192="M",IF(C192=1,2500))</f>
        <v>0</v>
      </c>
    </row>
    <row r="193" spans="1:5" ht="19.899999999999999" customHeight="1" x14ac:dyDescent="0.2">
      <c r="A193" s="51">
        <v>3</v>
      </c>
      <c r="B193" s="52" t="s">
        <v>101</v>
      </c>
      <c r="C193" s="61"/>
      <c r="D193" s="59">
        <v>1500</v>
      </c>
      <c r="E193" s="60">
        <f>PRODUCT(C193*D193)</f>
        <v>0</v>
      </c>
    </row>
    <row r="194" spans="1:5" ht="19.899999999999999" customHeight="1" x14ac:dyDescent="0.2">
      <c r="A194" s="51">
        <v>4</v>
      </c>
      <c r="B194" s="107" t="s">
        <v>528</v>
      </c>
      <c r="C194" s="61"/>
      <c r="D194" s="59">
        <v>1000</v>
      </c>
      <c r="E194" s="60">
        <f>PRODUCT(C194*D194)</f>
        <v>0</v>
      </c>
    </row>
    <row r="195" spans="1:5" ht="19.899999999999999" customHeight="1" x14ac:dyDescent="0.2">
      <c r="A195" s="51">
        <v>5</v>
      </c>
      <c r="B195" s="168" t="s">
        <v>140</v>
      </c>
      <c r="C195" s="167">
        <v>2</v>
      </c>
      <c r="D195" s="59">
        <v>500</v>
      </c>
      <c r="E195" s="60">
        <f>PRODUCT(C195*D195)</f>
        <v>1000</v>
      </c>
    </row>
    <row r="196" spans="1:5" ht="19.899999999999999" customHeight="1" x14ac:dyDescent="0.2">
      <c r="A196" s="51">
        <v>6</v>
      </c>
      <c r="B196" s="52" t="s">
        <v>27</v>
      </c>
      <c r="C196" s="61"/>
      <c r="D196" s="59">
        <v>300</v>
      </c>
      <c r="E196" s="60">
        <f>PRODUCT(C196*D196)</f>
        <v>0</v>
      </c>
    </row>
    <row r="197" spans="1:5" ht="33.6" customHeight="1" x14ac:dyDescent="0.2">
      <c r="A197" s="51">
        <v>7</v>
      </c>
      <c r="B197" s="52" t="s">
        <v>28</v>
      </c>
      <c r="C197" s="61"/>
      <c r="D197" s="59">
        <v>200</v>
      </c>
      <c r="E197" s="60">
        <f>PRODUCT(C197*D197)</f>
        <v>0</v>
      </c>
    </row>
    <row r="198" spans="1:5" ht="25.15" customHeight="1" x14ac:dyDescent="0.2">
      <c r="A198" s="269" t="s">
        <v>22</v>
      </c>
      <c r="B198" s="270"/>
      <c r="C198" s="270"/>
      <c r="D198" s="271"/>
      <c r="E198" s="62">
        <f>SUM(E191:E197)</f>
        <v>1000</v>
      </c>
    </row>
    <row r="199" spans="1:5" ht="18.600000000000001" customHeight="1" x14ac:dyDescent="0.2">
      <c r="A199" s="63"/>
      <c r="B199" s="64"/>
      <c r="C199" s="64"/>
      <c r="D199" s="64"/>
      <c r="E199" s="65"/>
    </row>
    <row r="200" spans="1:5" ht="57" customHeight="1" x14ac:dyDescent="0.2">
      <c r="A200" s="264" t="s">
        <v>70</v>
      </c>
      <c r="B200" s="265"/>
      <c r="C200" s="265"/>
      <c r="D200" s="265"/>
      <c r="E200" s="265"/>
    </row>
    <row r="201" spans="1:5" ht="17.45" customHeight="1" x14ac:dyDescent="0.2"/>
    <row r="202" spans="1:5" ht="27" customHeight="1" x14ac:dyDescent="0.2">
      <c r="A202" s="240" t="s">
        <v>6</v>
      </c>
      <c r="B202" s="241"/>
      <c r="C202" s="241"/>
      <c r="D202" s="241"/>
      <c r="E202" s="242"/>
    </row>
    <row r="203" spans="1:5" ht="51" customHeight="1" x14ac:dyDescent="0.2">
      <c r="A203" s="66" t="s">
        <v>0</v>
      </c>
      <c r="B203" s="67" t="s">
        <v>71</v>
      </c>
      <c r="C203" s="68" t="s">
        <v>14</v>
      </c>
      <c r="D203" s="69" t="s">
        <v>1</v>
      </c>
      <c r="E203" s="69" t="s">
        <v>2</v>
      </c>
    </row>
    <row r="204" spans="1:5" ht="19.899999999999999" customHeight="1" x14ac:dyDescent="0.2">
      <c r="A204" s="66">
        <v>1</v>
      </c>
      <c r="B204" s="70" t="s">
        <v>82</v>
      </c>
      <c r="C204" s="71"/>
      <c r="D204" s="72">
        <v>20</v>
      </c>
      <c r="E204" s="73">
        <f t="shared" ref="E204:E210" si="7">PRODUCT(C204*D204)</f>
        <v>0</v>
      </c>
    </row>
    <row r="205" spans="1:5" ht="19.899999999999999" customHeight="1" x14ac:dyDescent="0.2">
      <c r="A205" s="66">
        <v>2</v>
      </c>
      <c r="B205" s="70" t="s">
        <v>83</v>
      </c>
      <c r="C205" s="71"/>
      <c r="D205" s="72">
        <v>20</v>
      </c>
      <c r="E205" s="73">
        <f t="shared" si="7"/>
        <v>0</v>
      </c>
    </row>
    <row r="206" spans="1:5" ht="19.899999999999999" customHeight="1" x14ac:dyDescent="0.2">
      <c r="A206" s="66">
        <v>3</v>
      </c>
      <c r="B206" s="70" t="s">
        <v>84</v>
      </c>
      <c r="C206" s="71"/>
      <c r="D206" s="72">
        <v>20</v>
      </c>
      <c r="E206" s="73">
        <f t="shared" si="7"/>
        <v>0</v>
      </c>
    </row>
    <row r="207" spans="1:5" ht="19.899999999999999" customHeight="1" x14ac:dyDescent="0.2">
      <c r="A207" s="66">
        <v>4</v>
      </c>
      <c r="B207" s="70" t="s">
        <v>85</v>
      </c>
      <c r="C207" s="71"/>
      <c r="D207" s="72">
        <v>20</v>
      </c>
      <c r="E207" s="73">
        <f t="shared" si="7"/>
        <v>0</v>
      </c>
    </row>
    <row r="208" spans="1:5" ht="19.899999999999999" customHeight="1" x14ac:dyDescent="0.2">
      <c r="A208" s="66">
        <v>5</v>
      </c>
      <c r="B208" s="74" t="s">
        <v>86</v>
      </c>
      <c r="C208" s="71"/>
      <c r="D208" s="72">
        <v>20</v>
      </c>
      <c r="E208" s="73">
        <f t="shared" si="7"/>
        <v>0</v>
      </c>
    </row>
    <row r="209" spans="1:9" ht="19.899999999999999" customHeight="1" x14ac:dyDescent="0.2">
      <c r="A209" s="66">
        <v>6</v>
      </c>
      <c r="B209" s="70" t="s">
        <v>4</v>
      </c>
      <c r="C209" s="71"/>
      <c r="D209" s="72">
        <v>100</v>
      </c>
      <c r="E209" s="73">
        <f t="shared" si="7"/>
        <v>0</v>
      </c>
    </row>
    <row r="210" spans="1:9" ht="22.15" customHeight="1" x14ac:dyDescent="0.2">
      <c r="A210" s="66">
        <v>7</v>
      </c>
      <c r="B210" s="70" t="s">
        <v>61</v>
      </c>
      <c r="C210" s="71"/>
      <c r="D210" s="72">
        <v>50</v>
      </c>
      <c r="E210" s="73">
        <f t="shared" si="7"/>
        <v>0</v>
      </c>
    </row>
    <row r="211" spans="1:9" ht="23.45" customHeight="1" x14ac:dyDescent="0.2">
      <c r="A211" s="245" t="s">
        <v>16</v>
      </c>
      <c r="B211" s="250"/>
      <c r="C211" s="250"/>
      <c r="D211" s="251"/>
      <c r="E211" s="57">
        <f>SUM(E204:E210)</f>
        <v>0</v>
      </c>
    </row>
    <row r="212" spans="1:9" ht="19.149999999999999" customHeight="1" x14ac:dyDescent="0.2">
      <c r="A212" s="75"/>
      <c r="B212" s="76"/>
      <c r="C212" s="77"/>
      <c r="D212" s="77"/>
      <c r="E212" s="78"/>
    </row>
    <row r="213" spans="1:9" ht="27" customHeight="1" x14ac:dyDescent="0.35">
      <c r="A213" s="240" t="s">
        <v>72</v>
      </c>
      <c r="B213" s="248"/>
      <c r="C213" s="248"/>
      <c r="D213" s="248"/>
      <c r="E213" s="249"/>
    </row>
    <row r="214" spans="1:9" ht="40.15" customHeight="1" x14ac:dyDescent="0.2">
      <c r="A214" s="66" t="s">
        <v>0</v>
      </c>
      <c r="B214" s="67" t="s">
        <v>73</v>
      </c>
      <c r="C214" s="68" t="s">
        <v>13</v>
      </c>
      <c r="D214" s="68" t="s">
        <v>19</v>
      </c>
      <c r="E214" s="68" t="s">
        <v>2</v>
      </c>
    </row>
    <row r="215" spans="1:9" ht="18" customHeight="1" x14ac:dyDescent="0.2">
      <c r="A215" s="79">
        <v>1</v>
      </c>
      <c r="B215" s="52"/>
      <c r="C215" s="80" t="s">
        <v>10</v>
      </c>
      <c r="D215" s="54"/>
      <c r="E215" s="55" t="b">
        <f>IF(C215="PS",IF(D215=1,800,IF(D215=2,630,IF(D215=3,530,IF(D215=4,450,IF(D215=5,360,IF(D215=6,270)))))))</f>
        <v>0</v>
      </c>
      <c r="H215" s="81"/>
      <c r="I215" s="82"/>
    </row>
    <row r="216" spans="1:9" ht="18" customHeight="1" x14ac:dyDescent="0.2">
      <c r="A216" s="79">
        <v>2</v>
      </c>
      <c r="B216" s="52"/>
      <c r="C216" s="80" t="s">
        <v>10</v>
      </c>
      <c r="D216" s="54"/>
      <c r="E216" s="55" t="b">
        <f>IF(C216="PS",IF(D216=1,800,IF(D216=2,630,IF(D216=3,530,IF(D216=4,450,IF(D216=5,360,IF(D216=6,270)))))))</f>
        <v>0</v>
      </c>
      <c r="H216" s="81"/>
      <c r="I216" s="82"/>
    </row>
    <row r="217" spans="1:9" ht="18" customHeight="1" x14ac:dyDescent="0.2">
      <c r="A217" s="79">
        <v>3</v>
      </c>
      <c r="B217" s="52"/>
      <c r="C217" s="80" t="s">
        <v>11</v>
      </c>
      <c r="D217" s="54"/>
      <c r="E217" s="55" t="b">
        <f t="shared" ref="E217:E236" si="8">IF(C217="MP",IF(D217=1,200,IF(D217=2,160,IF(D217=3,130,IF(D217=4,110,IF(D217=5,90,IF(D217=6,70)))))))</f>
        <v>0</v>
      </c>
      <c r="H217" s="81"/>
      <c r="I217" s="82"/>
    </row>
    <row r="218" spans="1:9" ht="18" customHeight="1" x14ac:dyDescent="0.2">
      <c r="A218" s="79">
        <v>4</v>
      </c>
      <c r="B218" s="52"/>
      <c r="C218" s="80" t="s">
        <v>11</v>
      </c>
      <c r="D218" s="54"/>
      <c r="E218" s="55" t="b">
        <f t="shared" si="8"/>
        <v>0</v>
      </c>
      <c r="H218" s="81"/>
      <c r="I218" s="82"/>
    </row>
    <row r="219" spans="1:9" ht="18" customHeight="1" x14ac:dyDescent="0.2">
      <c r="A219" s="79">
        <v>5</v>
      </c>
      <c r="B219" s="52"/>
      <c r="C219" s="80" t="s">
        <v>11</v>
      </c>
      <c r="D219" s="54"/>
      <c r="E219" s="55" t="b">
        <f t="shared" si="8"/>
        <v>0</v>
      </c>
      <c r="H219" s="81"/>
      <c r="I219" s="82"/>
    </row>
    <row r="220" spans="1:9" ht="18" customHeight="1" x14ac:dyDescent="0.2">
      <c r="A220" s="79">
        <v>6</v>
      </c>
      <c r="B220" s="52"/>
      <c r="C220" s="80" t="s">
        <v>11</v>
      </c>
      <c r="D220" s="54"/>
      <c r="E220" s="55" t="b">
        <f t="shared" si="8"/>
        <v>0</v>
      </c>
      <c r="H220" s="81"/>
      <c r="I220" s="82"/>
    </row>
    <row r="221" spans="1:9" ht="18" customHeight="1" x14ac:dyDescent="0.2">
      <c r="A221" s="79">
        <v>7</v>
      </c>
      <c r="B221" s="52"/>
      <c r="C221" s="80" t="s">
        <v>11</v>
      </c>
      <c r="D221" s="54"/>
      <c r="E221" s="55" t="b">
        <f t="shared" si="8"/>
        <v>0</v>
      </c>
      <c r="H221" s="81"/>
      <c r="I221" s="82"/>
    </row>
    <row r="222" spans="1:9" ht="18" customHeight="1" x14ac:dyDescent="0.2">
      <c r="A222" s="79">
        <v>8</v>
      </c>
      <c r="B222" s="52"/>
      <c r="C222" s="80" t="s">
        <v>11</v>
      </c>
      <c r="D222" s="54"/>
      <c r="E222" s="55" t="b">
        <f t="shared" si="8"/>
        <v>0</v>
      </c>
      <c r="H222" s="81"/>
      <c r="I222" s="82"/>
    </row>
    <row r="223" spans="1:9" ht="18" customHeight="1" x14ac:dyDescent="0.2">
      <c r="A223" s="79">
        <v>9</v>
      </c>
      <c r="B223" s="52"/>
      <c r="C223" s="80" t="s">
        <v>11</v>
      </c>
      <c r="D223" s="54"/>
      <c r="E223" s="55" t="b">
        <f t="shared" si="8"/>
        <v>0</v>
      </c>
      <c r="H223" s="81"/>
      <c r="I223" s="82"/>
    </row>
    <row r="224" spans="1:9" ht="18" customHeight="1" x14ac:dyDescent="0.2">
      <c r="A224" s="79">
        <v>10</v>
      </c>
      <c r="B224" s="52"/>
      <c r="C224" s="80" t="s">
        <v>11</v>
      </c>
      <c r="D224" s="54"/>
      <c r="E224" s="55" t="b">
        <f t="shared" si="8"/>
        <v>0</v>
      </c>
      <c r="H224" s="81"/>
      <c r="I224" s="82"/>
    </row>
    <row r="225" spans="1:9" ht="18" customHeight="1" x14ac:dyDescent="0.2">
      <c r="A225" s="79">
        <v>11</v>
      </c>
      <c r="B225" s="52"/>
      <c r="C225" s="80" t="s">
        <v>11</v>
      </c>
      <c r="D225" s="54"/>
      <c r="E225" s="55" t="b">
        <f t="shared" si="8"/>
        <v>0</v>
      </c>
      <c r="H225" s="81"/>
      <c r="I225" s="82"/>
    </row>
    <row r="226" spans="1:9" ht="18" customHeight="1" x14ac:dyDescent="0.2">
      <c r="A226" s="79">
        <v>12</v>
      </c>
      <c r="B226" s="52"/>
      <c r="C226" s="80" t="s">
        <v>11</v>
      </c>
      <c r="D226" s="54"/>
      <c r="E226" s="55" t="b">
        <f t="shared" si="8"/>
        <v>0</v>
      </c>
      <c r="H226" s="81"/>
      <c r="I226" s="82"/>
    </row>
    <row r="227" spans="1:9" ht="18" customHeight="1" x14ac:dyDescent="0.2">
      <c r="A227" s="79">
        <v>13</v>
      </c>
      <c r="B227" s="52"/>
      <c r="C227" s="80" t="s">
        <v>11</v>
      </c>
      <c r="D227" s="54"/>
      <c r="E227" s="55" t="b">
        <f t="shared" si="8"/>
        <v>0</v>
      </c>
      <c r="H227" s="81"/>
      <c r="I227" s="82"/>
    </row>
    <row r="228" spans="1:9" ht="18" customHeight="1" x14ac:dyDescent="0.2">
      <c r="A228" s="79">
        <v>14</v>
      </c>
      <c r="B228" s="52"/>
      <c r="C228" s="80" t="s">
        <v>11</v>
      </c>
      <c r="D228" s="54"/>
      <c r="E228" s="55" t="b">
        <f t="shared" si="8"/>
        <v>0</v>
      </c>
      <c r="H228" s="81"/>
      <c r="I228" s="82"/>
    </row>
    <row r="229" spans="1:9" ht="18" customHeight="1" x14ac:dyDescent="0.2">
      <c r="A229" s="79">
        <v>15</v>
      </c>
      <c r="B229" s="52"/>
      <c r="C229" s="80" t="s">
        <v>11</v>
      </c>
      <c r="D229" s="54"/>
      <c r="E229" s="55" t="b">
        <f t="shared" si="8"/>
        <v>0</v>
      </c>
      <c r="H229" s="81"/>
      <c r="I229" s="82"/>
    </row>
    <row r="230" spans="1:9" ht="18" customHeight="1" x14ac:dyDescent="0.2">
      <c r="A230" s="79">
        <v>16</v>
      </c>
      <c r="B230" s="52"/>
      <c r="C230" s="80" t="s">
        <v>11</v>
      </c>
      <c r="D230" s="54"/>
      <c r="E230" s="55" t="b">
        <f t="shared" si="8"/>
        <v>0</v>
      </c>
      <c r="H230" s="81"/>
      <c r="I230" s="82"/>
    </row>
    <row r="231" spans="1:9" ht="18" customHeight="1" x14ac:dyDescent="0.2">
      <c r="A231" s="79">
        <v>17</v>
      </c>
      <c r="B231" s="52"/>
      <c r="C231" s="80" t="s">
        <v>11</v>
      </c>
      <c r="D231" s="54"/>
      <c r="E231" s="55" t="b">
        <f t="shared" si="8"/>
        <v>0</v>
      </c>
      <c r="H231" s="81"/>
      <c r="I231" s="82"/>
    </row>
    <row r="232" spans="1:9" ht="18" customHeight="1" x14ac:dyDescent="0.2">
      <c r="A232" s="79">
        <v>18</v>
      </c>
      <c r="B232" s="52"/>
      <c r="C232" s="80" t="s">
        <v>11</v>
      </c>
      <c r="D232" s="54"/>
      <c r="E232" s="55" t="b">
        <f t="shared" si="8"/>
        <v>0</v>
      </c>
      <c r="H232" s="81"/>
      <c r="I232" s="82"/>
    </row>
    <row r="233" spans="1:9" ht="18" customHeight="1" x14ac:dyDescent="0.2">
      <c r="A233" s="79">
        <v>19</v>
      </c>
      <c r="B233" s="52"/>
      <c r="C233" s="80" t="s">
        <v>11</v>
      </c>
      <c r="D233" s="54"/>
      <c r="E233" s="55" t="b">
        <f t="shared" si="8"/>
        <v>0</v>
      </c>
      <c r="H233" s="81"/>
      <c r="I233" s="82"/>
    </row>
    <row r="234" spans="1:9" ht="18" customHeight="1" x14ac:dyDescent="0.2">
      <c r="A234" s="79">
        <v>20</v>
      </c>
      <c r="B234" s="52"/>
      <c r="C234" s="80" t="s">
        <v>11</v>
      </c>
      <c r="D234" s="54"/>
      <c r="E234" s="55" t="b">
        <f t="shared" si="8"/>
        <v>0</v>
      </c>
      <c r="H234" s="81"/>
      <c r="I234" s="82"/>
    </row>
    <row r="235" spans="1:9" ht="18" customHeight="1" x14ac:dyDescent="0.2">
      <c r="A235" s="79">
        <v>21</v>
      </c>
      <c r="B235" s="52"/>
      <c r="C235" s="80" t="s">
        <v>11</v>
      </c>
      <c r="D235" s="54"/>
      <c r="E235" s="55" t="b">
        <f t="shared" si="8"/>
        <v>0</v>
      </c>
      <c r="H235" s="81"/>
      <c r="I235" s="82"/>
    </row>
    <row r="236" spans="1:9" ht="18" customHeight="1" x14ac:dyDescent="0.2">
      <c r="A236" s="79">
        <v>22</v>
      </c>
      <c r="B236" s="52"/>
      <c r="C236" s="80" t="s">
        <v>11</v>
      </c>
      <c r="D236" s="54"/>
      <c r="E236" s="55" t="b">
        <f t="shared" si="8"/>
        <v>0</v>
      </c>
      <c r="H236" s="81"/>
      <c r="I236" s="82"/>
    </row>
    <row r="237" spans="1:9" ht="18" customHeight="1" x14ac:dyDescent="0.2">
      <c r="A237" s="79">
        <v>23</v>
      </c>
      <c r="B237" s="52"/>
      <c r="C237" s="80" t="s">
        <v>12</v>
      </c>
      <c r="D237" s="54"/>
      <c r="E237" s="55" t="b">
        <f t="shared" ref="E237:E251" si="9">IF(C237="PP",IF(D237=1,200,IF(D237=2,160,IF(D237=3,130,IF(D237=4,110,IF(D237=5,90,IF(D237=6,70)))))))</f>
        <v>0</v>
      </c>
      <c r="H237" s="81"/>
    </row>
    <row r="238" spans="1:9" ht="18" customHeight="1" x14ac:dyDescent="0.2">
      <c r="A238" s="79">
        <v>24</v>
      </c>
      <c r="B238" s="52"/>
      <c r="C238" s="80" t="s">
        <v>12</v>
      </c>
      <c r="D238" s="54"/>
      <c r="E238" s="55" t="b">
        <f t="shared" si="9"/>
        <v>0</v>
      </c>
      <c r="H238" s="81"/>
    </row>
    <row r="239" spans="1:9" ht="18" customHeight="1" x14ac:dyDescent="0.2">
      <c r="A239" s="79">
        <v>25</v>
      </c>
      <c r="B239" s="52"/>
      <c r="C239" s="80" t="s">
        <v>12</v>
      </c>
      <c r="D239" s="54"/>
      <c r="E239" s="55" t="b">
        <f t="shared" si="9"/>
        <v>0</v>
      </c>
      <c r="H239" s="81"/>
    </row>
    <row r="240" spans="1:9" ht="18" customHeight="1" x14ac:dyDescent="0.2">
      <c r="A240" s="79">
        <v>26</v>
      </c>
      <c r="B240" s="52"/>
      <c r="C240" s="80" t="s">
        <v>12</v>
      </c>
      <c r="D240" s="54"/>
      <c r="E240" s="55" t="b">
        <f t="shared" si="9"/>
        <v>0</v>
      </c>
      <c r="H240" s="81"/>
    </row>
    <row r="241" spans="1:8" ht="18" customHeight="1" x14ac:dyDescent="0.2">
      <c r="A241" s="79">
        <v>27</v>
      </c>
      <c r="B241" s="52"/>
      <c r="C241" s="80" t="s">
        <v>12</v>
      </c>
      <c r="D241" s="54"/>
      <c r="E241" s="55" t="b">
        <f t="shared" si="9"/>
        <v>0</v>
      </c>
      <c r="H241" s="81"/>
    </row>
    <row r="242" spans="1:8" ht="18" customHeight="1" x14ac:dyDescent="0.2">
      <c r="A242" s="79">
        <v>28</v>
      </c>
      <c r="B242" s="52"/>
      <c r="C242" s="80" t="s">
        <v>12</v>
      </c>
      <c r="D242" s="54"/>
      <c r="E242" s="55" t="b">
        <f t="shared" si="9"/>
        <v>0</v>
      </c>
      <c r="H242" s="81"/>
    </row>
    <row r="243" spans="1:8" ht="18" customHeight="1" x14ac:dyDescent="0.2">
      <c r="A243" s="79">
        <v>29</v>
      </c>
      <c r="B243" s="52"/>
      <c r="C243" s="80" t="s">
        <v>12</v>
      </c>
      <c r="D243" s="54"/>
      <c r="E243" s="55" t="b">
        <f t="shared" si="9"/>
        <v>0</v>
      </c>
      <c r="H243" s="81"/>
    </row>
    <row r="244" spans="1:8" ht="18" customHeight="1" x14ac:dyDescent="0.2">
      <c r="A244" s="79">
        <v>30</v>
      </c>
      <c r="B244" s="52"/>
      <c r="C244" s="80" t="s">
        <v>12</v>
      </c>
      <c r="D244" s="54"/>
      <c r="E244" s="55" t="b">
        <f t="shared" si="9"/>
        <v>0</v>
      </c>
      <c r="H244" s="81"/>
    </row>
    <row r="245" spans="1:8" ht="18" customHeight="1" x14ac:dyDescent="0.2">
      <c r="A245" s="79">
        <v>31</v>
      </c>
      <c r="B245" s="52"/>
      <c r="C245" s="80" t="s">
        <v>12</v>
      </c>
      <c r="D245" s="54"/>
      <c r="E245" s="55" t="b">
        <f t="shared" si="9"/>
        <v>0</v>
      </c>
      <c r="H245" s="81"/>
    </row>
    <row r="246" spans="1:8" ht="18" customHeight="1" x14ac:dyDescent="0.2">
      <c r="A246" s="79">
        <v>32</v>
      </c>
      <c r="B246" s="52"/>
      <c r="C246" s="80" t="s">
        <v>12</v>
      </c>
      <c r="D246" s="54"/>
      <c r="E246" s="55" t="b">
        <f t="shared" si="9"/>
        <v>0</v>
      </c>
      <c r="H246" s="81"/>
    </row>
    <row r="247" spans="1:8" ht="18" customHeight="1" x14ac:dyDescent="0.2">
      <c r="A247" s="79">
        <v>33</v>
      </c>
      <c r="B247" s="52"/>
      <c r="C247" s="80" t="s">
        <v>12</v>
      </c>
      <c r="D247" s="54"/>
      <c r="E247" s="55" t="b">
        <f t="shared" si="9"/>
        <v>0</v>
      </c>
      <c r="H247" s="81"/>
    </row>
    <row r="248" spans="1:8" ht="18" customHeight="1" x14ac:dyDescent="0.2">
      <c r="A248" s="79">
        <v>34</v>
      </c>
      <c r="B248" s="52"/>
      <c r="C248" s="80" t="s">
        <v>12</v>
      </c>
      <c r="D248" s="54"/>
      <c r="E248" s="55" t="b">
        <f t="shared" si="9"/>
        <v>0</v>
      </c>
      <c r="H248" s="81"/>
    </row>
    <row r="249" spans="1:8" ht="18" customHeight="1" x14ac:dyDescent="0.2">
      <c r="A249" s="79">
        <v>35</v>
      </c>
      <c r="B249" s="52"/>
      <c r="C249" s="80" t="s">
        <v>12</v>
      </c>
      <c r="D249" s="54"/>
      <c r="E249" s="55" t="b">
        <f t="shared" si="9"/>
        <v>0</v>
      </c>
      <c r="H249" s="81"/>
    </row>
    <row r="250" spans="1:8" ht="18" customHeight="1" x14ac:dyDescent="0.2">
      <c r="A250" s="79">
        <v>36</v>
      </c>
      <c r="B250" s="52"/>
      <c r="C250" s="80" t="s">
        <v>12</v>
      </c>
      <c r="D250" s="54"/>
      <c r="E250" s="55" t="b">
        <f t="shared" si="9"/>
        <v>0</v>
      </c>
      <c r="H250" s="81"/>
    </row>
    <row r="251" spans="1:8" ht="18" customHeight="1" x14ac:dyDescent="0.2">
      <c r="A251" s="79">
        <v>37</v>
      </c>
      <c r="B251" s="52"/>
      <c r="C251" s="80" t="s">
        <v>12</v>
      </c>
      <c r="D251" s="54"/>
      <c r="E251" s="55" t="b">
        <f t="shared" si="9"/>
        <v>0</v>
      </c>
      <c r="H251" s="81"/>
    </row>
    <row r="252" spans="1:8" ht="18" customHeight="1" x14ac:dyDescent="0.2">
      <c r="A252" s="79">
        <v>38</v>
      </c>
      <c r="B252" s="52"/>
      <c r="C252" s="80" t="s">
        <v>17</v>
      </c>
      <c r="D252" s="54"/>
      <c r="E252" s="55" t="b">
        <f>IF(C252="RS",IF(D252=1,500))</f>
        <v>0</v>
      </c>
      <c r="H252" s="81"/>
    </row>
    <row r="253" spans="1:8" ht="18" customHeight="1" x14ac:dyDescent="0.2">
      <c r="A253" s="79">
        <v>39</v>
      </c>
      <c r="B253" s="52"/>
      <c r="C253" s="80" t="s">
        <v>18</v>
      </c>
      <c r="D253" s="54"/>
      <c r="E253" s="55" t="b">
        <f>IF(C253="RP",IF(D253=1,100))</f>
        <v>0</v>
      </c>
      <c r="H253" s="81"/>
    </row>
    <row r="254" spans="1:8" ht="18" customHeight="1" x14ac:dyDescent="0.2">
      <c r="A254" s="79">
        <v>40</v>
      </c>
      <c r="B254" s="52"/>
      <c r="C254" s="80" t="s">
        <v>59</v>
      </c>
      <c r="D254" s="54"/>
      <c r="E254" s="55" t="b">
        <f>IF(C254="FAI",IF(D254=1,200,IF(D254=2,160,IF(D254=3,130))))</f>
        <v>0</v>
      </c>
      <c r="H254" s="81"/>
    </row>
    <row r="255" spans="1:8" ht="18" customHeight="1" x14ac:dyDescent="0.2">
      <c r="A255" s="79">
        <v>41</v>
      </c>
      <c r="B255" s="52"/>
      <c r="C255" s="80" t="s">
        <v>59</v>
      </c>
      <c r="D255" s="54"/>
      <c r="E255" s="55" t="b">
        <f>IF(C255="FAI",IF(D255=1,200,IF(D255=2,160,IF(D255=3,130))))</f>
        <v>0</v>
      </c>
      <c r="H255" s="81"/>
    </row>
    <row r="256" spans="1:8" ht="18" customHeight="1" x14ac:dyDescent="0.2">
      <c r="A256" s="79">
        <v>42</v>
      </c>
      <c r="B256" s="52"/>
      <c r="C256" s="80" t="s">
        <v>59</v>
      </c>
      <c r="D256" s="54"/>
      <c r="E256" s="55" t="b">
        <f>IF(C256="FAI",IF(D256=1,200,IF(D256=2,160,IF(D256=3,130))))</f>
        <v>0</v>
      </c>
      <c r="H256" s="81"/>
    </row>
    <row r="257" spans="1:9" ht="18" customHeight="1" x14ac:dyDescent="0.2">
      <c r="A257" s="79">
        <v>43</v>
      </c>
      <c r="B257" s="52"/>
      <c r="C257" s="80" t="s">
        <v>60</v>
      </c>
      <c r="D257" s="54"/>
      <c r="E257" s="55" t="b">
        <f>IF(C257="PL",IF(D257=1,110,IF(D257=2,90,IF(D257=3,70))))</f>
        <v>0</v>
      </c>
      <c r="H257" s="81"/>
    </row>
    <row r="258" spans="1:9" ht="18" customHeight="1" x14ac:dyDescent="0.2">
      <c r="A258" s="79">
        <v>44</v>
      </c>
      <c r="B258" s="52"/>
      <c r="C258" s="80" t="s">
        <v>60</v>
      </c>
      <c r="D258" s="54"/>
      <c r="E258" s="55" t="b">
        <f>IF(C258="PL",IF(D258=1,110,IF(D258=2,90,IF(D258=3,70))))</f>
        <v>0</v>
      </c>
      <c r="H258" s="81"/>
    </row>
    <row r="259" spans="1:9" ht="18" customHeight="1" x14ac:dyDescent="0.2">
      <c r="A259" s="79">
        <v>45</v>
      </c>
      <c r="B259" s="52"/>
      <c r="C259" s="80" t="s">
        <v>60</v>
      </c>
      <c r="D259" s="54"/>
      <c r="E259" s="55" t="b">
        <f>IF(C259="PL",IF(D259=1,110,IF(D259=2,90,IF(D259=3,70))))</f>
        <v>0</v>
      </c>
      <c r="H259" s="81"/>
    </row>
    <row r="260" spans="1:9" ht="18" customHeight="1" x14ac:dyDescent="0.2">
      <c r="A260" s="79">
        <v>46</v>
      </c>
      <c r="B260" s="52"/>
      <c r="C260" s="80" t="s">
        <v>60</v>
      </c>
      <c r="D260" s="54"/>
      <c r="E260" s="55" t="b">
        <f>IF(C260="PL",IF(D260=1,110,IF(D260=2,90,IF(D260=3,70))))</f>
        <v>0</v>
      </c>
      <c r="H260" s="81"/>
    </row>
    <row r="261" spans="1:9" ht="24.6" customHeight="1" x14ac:dyDescent="0.2">
      <c r="A261" s="245" t="s">
        <v>15</v>
      </c>
      <c r="B261" s="246"/>
      <c r="C261" s="246"/>
      <c r="D261" s="247"/>
      <c r="E261" s="57">
        <f>SUM(E215:E260)</f>
        <v>0</v>
      </c>
      <c r="H261" s="81"/>
    </row>
    <row r="262" spans="1:9" ht="17.45" customHeight="1" x14ac:dyDescent="0.2">
      <c r="A262" s="75"/>
      <c r="B262" s="76"/>
      <c r="C262" s="77"/>
      <c r="D262" s="77"/>
      <c r="E262" s="83"/>
      <c r="H262" s="81"/>
      <c r="I262" s="82"/>
    </row>
    <row r="263" spans="1:9" ht="27.6" customHeight="1" x14ac:dyDescent="0.35">
      <c r="A263" s="243" t="s">
        <v>7</v>
      </c>
      <c r="B263" s="244"/>
      <c r="C263" s="244"/>
      <c r="D263" s="244"/>
      <c r="E263" s="244"/>
      <c r="H263" s="81"/>
      <c r="I263" s="82"/>
    </row>
    <row r="264" spans="1:9" ht="54" customHeight="1" x14ac:dyDescent="0.2">
      <c r="A264" s="66" t="s">
        <v>0</v>
      </c>
      <c r="B264" s="67" t="s">
        <v>74</v>
      </c>
      <c r="C264" s="68" t="s">
        <v>56</v>
      </c>
      <c r="D264" s="68" t="s">
        <v>3</v>
      </c>
      <c r="E264" s="68" t="s">
        <v>2</v>
      </c>
      <c r="H264" s="81"/>
      <c r="I264" s="82"/>
    </row>
    <row r="265" spans="1:9" ht="30.6" customHeight="1" x14ac:dyDescent="0.2">
      <c r="A265" s="79">
        <v>1</v>
      </c>
      <c r="B265" s="84" t="s">
        <v>88</v>
      </c>
      <c r="C265" s="58"/>
      <c r="D265" s="85" t="s">
        <v>11</v>
      </c>
      <c r="E265" s="60" t="b">
        <f>IF(D265="MP",IF(C265=1,1500))</f>
        <v>0</v>
      </c>
    </row>
    <row r="266" spans="1:9" ht="19.899999999999999" customHeight="1" x14ac:dyDescent="0.2">
      <c r="A266" s="79">
        <v>2</v>
      </c>
      <c r="B266" s="84" t="s">
        <v>8</v>
      </c>
      <c r="C266" s="58"/>
      <c r="D266" s="85" t="s">
        <v>11</v>
      </c>
      <c r="E266" s="60" t="b">
        <f>IF(D266="MP",IF(C266=1,800))</f>
        <v>0</v>
      </c>
    </row>
    <row r="267" spans="1:9" ht="19.899999999999999" customHeight="1" x14ac:dyDescent="0.2">
      <c r="A267" s="79">
        <v>3</v>
      </c>
      <c r="B267" s="84" t="s">
        <v>9</v>
      </c>
      <c r="C267" s="58"/>
      <c r="D267" s="85" t="s">
        <v>11</v>
      </c>
      <c r="E267" s="60" t="b">
        <f>IF(D267="MP",IF(C267=1,800))</f>
        <v>0</v>
      </c>
    </row>
    <row r="268" spans="1:9" ht="19.899999999999999" customHeight="1" x14ac:dyDescent="0.2">
      <c r="A268" s="79">
        <v>4</v>
      </c>
      <c r="B268" s="84" t="s">
        <v>89</v>
      </c>
      <c r="C268" s="58"/>
      <c r="D268" s="85" t="s">
        <v>11</v>
      </c>
      <c r="E268" s="60" t="b">
        <f>IF(D268="MP",IF(C268=1,800))</f>
        <v>0</v>
      </c>
    </row>
    <row r="269" spans="1:9" ht="19.899999999999999" customHeight="1" x14ac:dyDescent="0.2">
      <c r="A269" s="79">
        <v>5</v>
      </c>
      <c r="B269" s="84" t="s">
        <v>90</v>
      </c>
      <c r="C269" s="58"/>
      <c r="D269" s="85" t="s">
        <v>11</v>
      </c>
      <c r="E269" s="60" t="b">
        <f>IF(D269="MP",IF(C269=1,800))</f>
        <v>0</v>
      </c>
    </row>
    <row r="270" spans="1:9" ht="19.899999999999999" customHeight="1" x14ac:dyDescent="0.2">
      <c r="A270" s="79">
        <v>6</v>
      </c>
      <c r="B270" s="52" t="s">
        <v>63</v>
      </c>
      <c r="C270" s="61"/>
      <c r="D270" s="85">
        <v>500</v>
      </c>
      <c r="E270" s="60">
        <f>PRODUCT(C270*D270)</f>
        <v>0</v>
      </c>
    </row>
    <row r="271" spans="1:9" ht="19.899999999999999" customHeight="1" x14ac:dyDescent="0.2">
      <c r="A271" s="79">
        <v>7</v>
      </c>
      <c r="B271" s="52" t="s">
        <v>64</v>
      </c>
      <c r="C271" s="61"/>
      <c r="D271" s="85">
        <v>200</v>
      </c>
      <c r="E271" s="60">
        <f>PRODUCT(C271*D271)</f>
        <v>0</v>
      </c>
    </row>
    <row r="272" spans="1:9" ht="30.6" customHeight="1" x14ac:dyDescent="0.2">
      <c r="A272" s="79">
        <v>8</v>
      </c>
      <c r="B272" s="52" t="s">
        <v>445</v>
      </c>
      <c r="C272" s="61"/>
      <c r="D272" s="85">
        <v>200</v>
      </c>
      <c r="E272" s="60">
        <f>PRODUCT(C272*D272)</f>
        <v>0</v>
      </c>
    </row>
    <row r="273" spans="1:7" ht="19.899999999999999" customHeight="1" x14ac:dyDescent="0.2">
      <c r="A273" s="79">
        <v>9</v>
      </c>
      <c r="B273" s="52" t="s">
        <v>5</v>
      </c>
      <c r="C273" s="61"/>
      <c r="D273" s="85">
        <v>200</v>
      </c>
      <c r="E273" s="60">
        <f>PRODUCT(C273*D273)</f>
        <v>0</v>
      </c>
    </row>
    <row r="274" spans="1:7" ht="19.899999999999999" customHeight="1" x14ac:dyDescent="0.2">
      <c r="A274" s="79">
        <v>10</v>
      </c>
      <c r="B274" s="52" t="s">
        <v>41</v>
      </c>
      <c r="C274" s="61"/>
      <c r="D274" s="85">
        <v>200</v>
      </c>
      <c r="E274" s="60">
        <f>PRODUCT(C274*D274)</f>
        <v>0</v>
      </c>
    </row>
    <row r="275" spans="1:7" ht="26.45" customHeight="1" x14ac:dyDescent="0.2">
      <c r="A275" s="245" t="s">
        <v>33</v>
      </c>
      <c r="B275" s="246"/>
      <c r="C275" s="246"/>
      <c r="D275" s="247"/>
      <c r="E275" s="62">
        <f>SUM(E265:E274)</f>
        <v>0</v>
      </c>
    </row>
    <row r="276" spans="1:7" ht="14.45" customHeight="1" x14ac:dyDescent="0.2"/>
    <row r="277" spans="1:7" ht="25.9" customHeight="1" x14ac:dyDescent="0.35">
      <c r="A277" s="240" t="s">
        <v>29</v>
      </c>
      <c r="B277" s="248"/>
      <c r="C277" s="248"/>
      <c r="D277" s="248"/>
      <c r="E277" s="249"/>
    </row>
    <row r="278" spans="1:7" ht="36" customHeight="1" x14ac:dyDescent="0.2">
      <c r="A278" s="66" t="s">
        <v>0</v>
      </c>
      <c r="B278" s="86" t="s">
        <v>30</v>
      </c>
      <c r="C278" s="69" t="s">
        <v>31</v>
      </c>
      <c r="D278" s="68" t="s">
        <v>91</v>
      </c>
      <c r="E278" s="68" t="s">
        <v>2</v>
      </c>
    </row>
    <row r="279" spans="1:7" ht="34.15" customHeight="1" x14ac:dyDescent="0.2">
      <c r="A279" s="79">
        <v>1</v>
      </c>
      <c r="B279" s="84" t="s">
        <v>92</v>
      </c>
      <c r="C279" s="166">
        <v>36</v>
      </c>
      <c r="D279" s="80">
        <v>20</v>
      </c>
      <c r="E279" s="60">
        <f>PRODUCT(C279*D279)</f>
        <v>720</v>
      </c>
    </row>
    <row r="280" spans="1:7" ht="23.45" customHeight="1" x14ac:dyDescent="0.2">
      <c r="A280" s="245" t="s">
        <v>34</v>
      </c>
      <c r="B280" s="246"/>
      <c r="C280" s="246"/>
      <c r="D280" s="247"/>
      <c r="E280" s="62">
        <f>SUM(E279:E279)</f>
        <v>720</v>
      </c>
    </row>
    <row r="281" spans="1:7" ht="23.45" customHeight="1" x14ac:dyDescent="0.2">
      <c r="A281" s="102">
        <v>2</v>
      </c>
      <c r="B281" s="235" t="s">
        <v>93</v>
      </c>
      <c r="C281" s="235"/>
      <c r="D281" s="235"/>
      <c r="E281" s="236"/>
    </row>
    <row r="282" spans="1:7" ht="27.6" customHeight="1" x14ac:dyDescent="0.2">
      <c r="A282" s="103">
        <v>3</v>
      </c>
      <c r="B282" s="235" t="s">
        <v>94</v>
      </c>
      <c r="C282" s="235"/>
      <c r="D282" s="235"/>
      <c r="E282" s="236"/>
      <c r="G282" s="46" t="s">
        <v>32</v>
      </c>
    </row>
    <row r="283" spans="1:7" ht="19.149999999999999" customHeight="1" x14ac:dyDescent="0.2"/>
    <row r="284" spans="1:7" ht="33.6" customHeight="1" x14ac:dyDescent="0.2">
      <c r="A284" s="237" t="s">
        <v>58</v>
      </c>
      <c r="B284" s="238"/>
      <c r="C284" s="238"/>
      <c r="D284" s="239"/>
      <c r="E284" s="165">
        <f>SUM(E187+E198+E211+E261+E275+E280)</f>
        <v>42185</v>
      </c>
    </row>
    <row r="285" spans="1:7" ht="20.100000000000001" customHeight="1" x14ac:dyDescent="0.2"/>
    <row r="286" spans="1:7" ht="15" x14ac:dyDescent="0.2">
      <c r="C286" s="87" t="s">
        <v>57</v>
      </c>
    </row>
  </sheetData>
  <sheetProtection algorithmName="SHA-512" hashValue="US/Ezox12O/EkicLXgjVGE3VysPsSYUsHSgSz5Js0sglre8TDb7twKvhuBCPJ4aTJTPO1FJ8KVLjfmaK4b81Tg==" saltValue="Pgc11opcxGS/sBY/mb49GQ==" spinCount="100000" sheet="1"/>
  <mergeCells count="19">
    <mergeCell ref="C1:E6"/>
    <mergeCell ref="A8:E9"/>
    <mergeCell ref="A11:E11"/>
    <mergeCell ref="A13:E13"/>
    <mergeCell ref="A187:D187"/>
    <mergeCell ref="A189:E189"/>
    <mergeCell ref="A198:D198"/>
    <mergeCell ref="A200:E200"/>
    <mergeCell ref="A202:E202"/>
    <mergeCell ref="A211:D211"/>
    <mergeCell ref="A213:E213"/>
    <mergeCell ref="A261:D261"/>
    <mergeCell ref="A284:D284"/>
    <mergeCell ref="A263:E263"/>
    <mergeCell ref="A275:D275"/>
    <mergeCell ref="A277:E277"/>
    <mergeCell ref="A280:D280"/>
    <mergeCell ref="B281:E281"/>
    <mergeCell ref="B282:E282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9150-8BCC-479F-8C31-A8352739A843}">
  <dimension ref="A1:I278"/>
  <sheetViews>
    <sheetView zoomScaleNormal="100" workbookViewId="0">
      <selection activeCell="A11" sqref="A11:E11"/>
    </sheetView>
  </sheetViews>
  <sheetFormatPr defaultColWidth="8.85546875" defaultRowHeight="12.75" x14ac:dyDescent="0.2"/>
  <cols>
    <col min="1" max="1" width="6.85546875" style="46" customWidth="1"/>
    <col min="2" max="2" width="75.28515625" style="46" customWidth="1"/>
    <col min="3" max="3" width="18.5703125" style="46" customWidth="1"/>
    <col min="4" max="4" width="14.7109375" style="46" customWidth="1"/>
    <col min="5" max="5" width="20.140625" style="46" customWidth="1"/>
    <col min="6" max="16384" width="8.85546875" style="46"/>
  </cols>
  <sheetData>
    <row r="1" spans="1:5" x14ac:dyDescent="0.2">
      <c r="C1" s="253" t="s">
        <v>730</v>
      </c>
      <c r="D1" s="254"/>
      <c r="E1" s="255"/>
    </row>
    <row r="2" spans="1:5" ht="13.15" customHeight="1" x14ac:dyDescent="0.2">
      <c r="C2" s="256"/>
      <c r="D2" s="257"/>
      <c r="E2" s="258"/>
    </row>
    <row r="3" spans="1:5" x14ac:dyDescent="0.2">
      <c r="C3" s="256"/>
      <c r="D3" s="257"/>
      <c r="E3" s="258"/>
    </row>
    <row r="4" spans="1:5" x14ac:dyDescent="0.2">
      <c r="C4" s="256"/>
      <c r="D4" s="257"/>
      <c r="E4" s="258"/>
    </row>
    <row r="5" spans="1:5" x14ac:dyDescent="0.2">
      <c r="C5" s="256"/>
      <c r="D5" s="257"/>
      <c r="E5" s="258"/>
    </row>
    <row r="6" spans="1:5" x14ac:dyDescent="0.2">
      <c r="C6" s="259"/>
      <c r="D6" s="260"/>
      <c r="E6" s="261"/>
    </row>
    <row r="8" spans="1:5" x14ac:dyDescent="0.2">
      <c r="A8" s="252" t="s">
        <v>138</v>
      </c>
      <c r="B8" s="252"/>
      <c r="C8" s="252"/>
      <c r="D8" s="252"/>
      <c r="E8" s="252"/>
    </row>
    <row r="9" spans="1:5" ht="15.6" customHeight="1" x14ac:dyDescent="0.2">
      <c r="A9" s="252"/>
      <c r="B9" s="252"/>
      <c r="C9" s="252"/>
      <c r="D9" s="252"/>
      <c r="E9" s="252"/>
    </row>
    <row r="10" spans="1:5" ht="15.6" customHeight="1" x14ac:dyDescent="0.2">
      <c r="A10" s="47"/>
      <c r="B10" s="47"/>
      <c r="C10" s="47"/>
      <c r="D10" s="47"/>
      <c r="E10" s="47"/>
    </row>
    <row r="11" spans="1:5" ht="33.6" customHeight="1" x14ac:dyDescent="0.2">
      <c r="A11" s="262" t="s">
        <v>36</v>
      </c>
      <c r="B11" s="263"/>
      <c r="C11" s="263"/>
      <c r="D11" s="263"/>
      <c r="E11" s="263"/>
    </row>
    <row r="12" spans="1:5" ht="19.899999999999999" customHeight="1" x14ac:dyDescent="0.2">
      <c r="A12" s="47"/>
      <c r="B12" s="47"/>
      <c r="C12" s="47"/>
      <c r="D12" s="47"/>
      <c r="E12" s="47"/>
    </row>
    <row r="13" spans="1:5" ht="25.9" customHeight="1" x14ac:dyDescent="0.35">
      <c r="A13" s="266" t="s">
        <v>23</v>
      </c>
      <c r="B13" s="267"/>
      <c r="C13" s="267"/>
      <c r="D13" s="267"/>
      <c r="E13" s="268"/>
    </row>
    <row r="14" spans="1:5" ht="36.6" customHeight="1" x14ac:dyDescent="0.2">
      <c r="A14" s="48" t="s">
        <v>0</v>
      </c>
      <c r="B14" s="49" t="s">
        <v>68</v>
      </c>
      <c r="C14" s="50" t="s">
        <v>13</v>
      </c>
      <c r="D14" s="50" t="s">
        <v>35</v>
      </c>
      <c r="E14" s="50" t="s">
        <v>2</v>
      </c>
    </row>
    <row r="15" spans="1:5" ht="18" customHeight="1" x14ac:dyDescent="0.2">
      <c r="A15" s="51">
        <v>1</v>
      </c>
      <c r="B15" s="168" t="s">
        <v>719</v>
      </c>
      <c r="C15" s="53" t="s">
        <v>24</v>
      </c>
      <c r="D15" s="166">
        <v>2</v>
      </c>
      <c r="E15" s="55">
        <f t="shared" ref="E15:E31" si="0">IF(C15="M",IF(D15=1,1500,IF(D15=2,1170,IF(D15=3,1000,IF(D15=4,830,IF(D15=5,670,IF(D15=6,500)))))))</f>
        <v>1170</v>
      </c>
    </row>
    <row r="16" spans="1:5" ht="18" customHeight="1" x14ac:dyDescent="0.2">
      <c r="A16" s="51">
        <v>2</v>
      </c>
      <c r="B16" s="168" t="s">
        <v>729</v>
      </c>
      <c r="C16" s="53" t="s">
        <v>24</v>
      </c>
      <c r="D16" s="166">
        <v>6</v>
      </c>
      <c r="E16" s="55">
        <f t="shared" si="0"/>
        <v>500</v>
      </c>
    </row>
    <row r="17" spans="1:5" ht="18" customHeight="1" x14ac:dyDescent="0.2">
      <c r="A17" s="51">
        <v>3</v>
      </c>
      <c r="B17" s="168" t="s">
        <v>728</v>
      </c>
      <c r="C17" s="53" t="s">
        <v>24</v>
      </c>
      <c r="D17" s="166">
        <v>4</v>
      </c>
      <c r="E17" s="55">
        <f t="shared" si="0"/>
        <v>830</v>
      </c>
    </row>
    <row r="18" spans="1:5" ht="18" customHeight="1" x14ac:dyDescent="0.2">
      <c r="A18" s="51">
        <v>4</v>
      </c>
      <c r="B18" s="168" t="s">
        <v>727</v>
      </c>
      <c r="C18" s="53" t="s">
        <v>24</v>
      </c>
      <c r="D18" s="166">
        <v>4</v>
      </c>
      <c r="E18" s="55">
        <f t="shared" si="0"/>
        <v>830</v>
      </c>
    </row>
    <row r="19" spans="1:5" ht="18" customHeight="1" x14ac:dyDescent="0.2">
      <c r="A19" s="51">
        <v>5</v>
      </c>
      <c r="B19" s="168" t="s">
        <v>726</v>
      </c>
      <c r="C19" s="53" t="s">
        <v>24</v>
      </c>
      <c r="D19" s="166">
        <v>3</v>
      </c>
      <c r="E19" s="55">
        <f t="shared" si="0"/>
        <v>1000</v>
      </c>
    </row>
    <row r="20" spans="1:5" ht="18" customHeight="1" x14ac:dyDescent="0.2">
      <c r="A20" s="51">
        <v>6</v>
      </c>
      <c r="B20" s="168" t="s">
        <v>725</v>
      </c>
      <c r="C20" s="53" t="s">
        <v>24</v>
      </c>
      <c r="D20" s="166">
        <v>4</v>
      </c>
      <c r="E20" s="55">
        <f t="shared" si="0"/>
        <v>830</v>
      </c>
    </row>
    <row r="21" spans="1:5" ht="18" customHeight="1" x14ac:dyDescent="0.2">
      <c r="A21" s="51">
        <v>7</v>
      </c>
      <c r="B21" s="168" t="s">
        <v>724</v>
      </c>
      <c r="C21" s="53" t="s">
        <v>24</v>
      </c>
      <c r="D21" s="166">
        <v>6</v>
      </c>
      <c r="E21" s="55">
        <f t="shared" si="0"/>
        <v>500</v>
      </c>
    </row>
    <row r="22" spans="1:5" ht="18" customHeight="1" x14ac:dyDescent="0.2">
      <c r="A22" s="51">
        <v>8</v>
      </c>
      <c r="B22" s="168" t="s">
        <v>723</v>
      </c>
      <c r="C22" s="53" t="s">
        <v>24</v>
      </c>
      <c r="D22" s="166">
        <v>6</v>
      </c>
      <c r="E22" s="55">
        <f t="shared" si="0"/>
        <v>500</v>
      </c>
    </row>
    <row r="23" spans="1:5" ht="18" customHeight="1" x14ac:dyDescent="0.2">
      <c r="A23" s="51">
        <v>9</v>
      </c>
      <c r="B23" s="52"/>
      <c r="C23" s="53" t="s">
        <v>24</v>
      </c>
      <c r="D23" s="54"/>
      <c r="E23" s="55" t="b">
        <f t="shared" si="0"/>
        <v>0</v>
      </c>
    </row>
    <row r="24" spans="1:5" ht="18" customHeight="1" x14ac:dyDescent="0.2">
      <c r="A24" s="51">
        <v>10</v>
      </c>
      <c r="B24" s="52"/>
      <c r="C24" s="53" t="s">
        <v>24</v>
      </c>
      <c r="D24" s="54"/>
      <c r="E24" s="55" t="b">
        <f t="shared" si="0"/>
        <v>0</v>
      </c>
    </row>
    <row r="25" spans="1:5" ht="18" customHeight="1" x14ac:dyDescent="0.2">
      <c r="A25" s="51">
        <v>11</v>
      </c>
      <c r="B25" s="52"/>
      <c r="C25" s="53" t="s">
        <v>24</v>
      </c>
      <c r="D25" s="54"/>
      <c r="E25" s="55" t="b">
        <f t="shared" si="0"/>
        <v>0</v>
      </c>
    </row>
    <row r="26" spans="1:5" ht="18" customHeight="1" x14ac:dyDescent="0.2">
      <c r="A26" s="51">
        <v>12</v>
      </c>
      <c r="B26" s="52"/>
      <c r="C26" s="53" t="s">
        <v>24</v>
      </c>
      <c r="D26" s="54"/>
      <c r="E26" s="55" t="b">
        <f t="shared" si="0"/>
        <v>0</v>
      </c>
    </row>
    <row r="27" spans="1:5" ht="18" customHeight="1" x14ac:dyDescent="0.2">
      <c r="A27" s="51">
        <v>13</v>
      </c>
      <c r="B27" s="52"/>
      <c r="C27" s="53" t="s">
        <v>24</v>
      </c>
      <c r="D27" s="54"/>
      <c r="E27" s="55" t="b">
        <f t="shared" si="0"/>
        <v>0</v>
      </c>
    </row>
    <row r="28" spans="1:5" ht="18" customHeight="1" x14ac:dyDescent="0.2">
      <c r="A28" s="51">
        <v>14</v>
      </c>
      <c r="B28" s="52"/>
      <c r="C28" s="53" t="s">
        <v>24</v>
      </c>
      <c r="D28" s="54"/>
      <c r="E28" s="55" t="b">
        <f t="shared" si="0"/>
        <v>0</v>
      </c>
    </row>
    <row r="29" spans="1:5" ht="18" customHeight="1" x14ac:dyDescent="0.2">
      <c r="A29" s="51">
        <v>15</v>
      </c>
      <c r="B29" s="52"/>
      <c r="C29" s="53" t="s">
        <v>24</v>
      </c>
      <c r="D29" s="54"/>
      <c r="E29" s="55" t="b">
        <f t="shared" si="0"/>
        <v>0</v>
      </c>
    </row>
    <row r="30" spans="1:5" ht="18" customHeight="1" x14ac:dyDescent="0.2">
      <c r="A30" s="51">
        <v>16</v>
      </c>
      <c r="B30" s="52"/>
      <c r="C30" s="53" t="s">
        <v>24</v>
      </c>
      <c r="D30" s="54"/>
      <c r="E30" s="55" t="b">
        <f t="shared" si="0"/>
        <v>0</v>
      </c>
    </row>
    <row r="31" spans="1:5" ht="18" customHeight="1" x14ac:dyDescent="0.2">
      <c r="A31" s="51">
        <v>17</v>
      </c>
      <c r="B31" s="52"/>
      <c r="C31" s="53" t="s">
        <v>24</v>
      </c>
      <c r="D31" s="54"/>
      <c r="E31" s="55" t="b">
        <f t="shared" si="0"/>
        <v>0</v>
      </c>
    </row>
    <row r="32" spans="1:5" ht="18" customHeight="1" x14ac:dyDescent="0.2">
      <c r="A32" s="51">
        <v>18</v>
      </c>
      <c r="B32" s="168" t="s">
        <v>722</v>
      </c>
      <c r="C32" s="53" t="s">
        <v>40</v>
      </c>
      <c r="D32" s="166">
        <v>3</v>
      </c>
      <c r="E32" s="55">
        <f t="shared" ref="E32:E57" si="1">IF(C32="Md",IF(D32=1,500,IF(D32=2,390,IF(D32=3,333,))))</f>
        <v>333</v>
      </c>
    </row>
    <row r="33" spans="1:5" ht="18" customHeight="1" x14ac:dyDescent="0.2">
      <c r="A33" s="51">
        <v>19</v>
      </c>
      <c r="B33" s="168" t="s">
        <v>721</v>
      </c>
      <c r="C33" s="53" t="s">
        <v>40</v>
      </c>
      <c r="D33" s="166">
        <v>2</v>
      </c>
      <c r="E33" s="55">
        <f t="shared" si="1"/>
        <v>390</v>
      </c>
    </row>
    <row r="34" spans="1:5" ht="18" customHeight="1" x14ac:dyDescent="0.2">
      <c r="A34" s="51">
        <v>20</v>
      </c>
      <c r="B34" s="173" t="s">
        <v>720</v>
      </c>
      <c r="C34" s="53" t="s">
        <v>40</v>
      </c>
      <c r="D34" s="54"/>
      <c r="E34" s="55">
        <f t="shared" si="1"/>
        <v>0</v>
      </c>
    </row>
    <row r="35" spans="1:5" ht="18" customHeight="1" x14ac:dyDescent="0.2">
      <c r="A35" s="51">
        <v>21</v>
      </c>
      <c r="B35" s="168" t="s">
        <v>719</v>
      </c>
      <c r="C35" s="53" t="s">
        <v>40</v>
      </c>
      <c r="D35" s="166">
        <v>2</v>
      </c>
      <c r="E35" s="55">
        <f t="shared" si="1"/>
        <v>390</v>
      </c>
    </row>
    <row r="36" spans="1:5" ht="18" customHeight="1" x14ac:dyDescent="0.2">
      <c r="A36" s="51">
        <v>22</v>
      </c>
      <c r="B36" s="168" t="s">
        <v>718</v>
      </c>
      <c r="C36" s="53" t="s">
        <v>40</v>
      </c>
      <c r="D36" s="166">
        <v>2</v>
      </c>
      <c r="E36" s="55">
        <f t="shared" si="1"/>
        <v>390</v>
      </c>
    </row>
    <row r="37" spans="1:5" ht="18" customHeight="1" x14ac:dyDescent="0.2">
      <c r="A37" s="51">
        <v>23</v>
      </c>
      <c r="B37" s="168" t="s">
        <v>717</v>
      </c>
      <c r="C37" s="53" t="s">
        <v>40</v>
      </c>
      <c r="D37" s="166">
        <v>2</v>
      </c>
      <c r="E37" s="55">
        <f t="shared" si="1"/>
        <v>390</v>
      </c>
    </row>
    <row r="38" spans="1:5" ht="18" customHeight="1" x14ac:dyDescent="0.2">
      <c r="A38" s="51">
        <v>24</v>
      </c>
      <c r="B38" s="52"/>
      <c r="C38" s="53" t="s">
        <v>40</v>
      </c>
      <c r="D38" s="54"/>
      <c r="E38" s="55">
        <f t="shared" si="1"/>
        <v>0</v>
      </c>
    </row>
    <row r="39" spans="1:5" ht="18" customHeight="1" x14ac:dyDescent="0.2">
      <c r="A39" s="51">
        <v>25</v>
      </c>
      <c r="B39" s="52"/>
      <c r="C39" s="53" t="s">
        <v>40</v>
      </c>
      <c r="D39" s="54"/>
      <c r="E39" s="55">
        <f t="shared" si="1"/>
        <v>0</v>
      </c>
    </row>
    <row r="40" spans="1:5" ht="18" customHeight="1" x14ac:dyDescent="0.2">
      <c r="A40" s="51">
        <v>26</v>
      </c>
      <c r="B40" s="52"/>
      <c r="C40" s="53" t="s">
        <v>40</v>
      </c>
      <c r="D40" s="54"/>
      <c r="E40" s="55">
        <f t="shared" si="1"/>
        <v>0</v>
      </c>
    </row>
    <row r="41" spans="1:5" ht="18" customHeight="1" x14ac:dyDescent="0.2">
      <c r="A41" s="51">
        <v>27</v>
      </c>
      <c r="B41" s="52"/>
      <c r="C41" s="53" t="s">
        <v>40</v>
      </c>
      <c r="D41" s="54"/>
      <c r="E41" s="55">
        <f t="shared" si="1"/>
        <v>0</v>
      </c>
    </row>
    <row r="42" spans="1:5" ht="18" customHeight="1" x14ac:dyDescent="0.2">
      <c r="A42" s="51">
        <v>28</v>
      </c>
      <c r="B42" s="52"/>
      <c r="C42" s="53" t="s">
        <v>40</v>
      </c>
      <c r="D42" s="54"/>
      <c r="E42" s="55">
        <f t="shared" si="1"/>
        <v>0</v>
      </c>
    </row>
    <row r="43" spans="1:5" ht="18" customHeight="1" x14ac:dyDescent="0.2">
      <c r="A43" s="51">
        <v>29</v>
      </c>
      <c r="B43" s="52"/>
      <c r="C43" s="53" t="s">
        <v>40</v>
      </c>
      <c r="D43" s="54"/>
      <c r="E43" s="55">
        <f t="shared" si="1"/>
        <v>0</v>
      </c>
    </row>
    <row r="44" spans="1:5" ht="18" customHeight="1" x14ac:dyDescent="0.2">
      <c r="A44" s="51">
        <v>30</v>
      </c>
      <c r="B44" s="52"/>
      <c r="C44" s="53" t="s">
        <v>40</v>
      </c>
      <c r="D44" s="54"/>
      <c r="E44" s="55">
        <f t="shared" si="1"/>
        <v>0</v>
      </c>
    </row>
    <row r="45" spans="1:5" ht="18" customHeight="1" x14ac:dyDescent="0.2">
      <c r="A45" s="51">
        <v>31</v>
      </c>
      <c r="B45" s="52"/>
      <c r="C45" s="53" t="s">
        <v>40</v>
      </c>
      <c r="D45" s="54"/>
      <c r="E45" s="55">
        <f t="shared" si="1"/>
        <v>0</v>
      </c>
    </row>
    <row r="46" spans="1:5" ht="18" customHeight="1" x14ac:dyDescent="0.2">
      <c r="A46" s="51">
        <v>32</v>
      </c>
      <c r="B46" s="107"/>
      <c r="C46" s="53" t="s">
        <v>40</v>
      </c>
      <c r="D46" s="54"/>
      <c r="E46" s="55">
        <f t="shared" si="1"/>
        <v>0</v>
      </c>
    </row>
    <row r="47" spans="1:5" ht="18" customHeight="1" x14ac:dyDescent="0.2">
      <c r="A47" s="51">
        <v>33</v>
      </c>
      <c r="B47" s="52"/>
      <c r="C47" s="53" t="s">
        <v>40</v>
      </c>
      <c r="D47" s="54"/>
      <c r="E47" s="55">
        <f t="shared" si="1"/>
        <v>0</v>
      </c>
    </row>
    <row r="48" spans="1:5" ht="18" customHeight="1" x14ac:dyDescent="0.2">
      <c r="A48" s="51">
        <v>34</v>
      </c>
      <c r="B48" s="52"/>
      <c r="C48" s="53" t="s">
        <v>40</v>
      </c>
      <c r="D48" s="54"/>
      <c r="E48" s="55">
        <f t="shared" si="1"/>
        <v>0</v>
      </c>
    </row>
    <row r="49" spans="1:5" ht="18" customHeight="1" x14ac:dyDescent="0.2">
      <c r="A49" s="51">
        <v>35</v>
      </c>
      <c r="B49" s="107"/>
      <c r="C49" s="53" t="s">
        <v>40</v>
      </c>
      <c r="D49" s="54"/>
      <c r="E49" s="55">
        <f t="shared" si="1"/>
        <v>0</v>
      </c>
    </row>
    <row r="50" spans="1:5" ht="18" customHeight="1" x14ac:dyDescent="0.2">
      <c r="A50" s="51">
        <v>36</v>
      </c>
      <c r="B50" s="52"/>
      <c r="C50" s="53" t="s">
        <v>40</v>
      </c>
      <c r="D50" s="54"/>
      <c r="E50" s="55">
        <f t="shared" si="1"/>
        <v>0</v>
      </c>
    </row>
    <row r="51" spans="1:5" ht="18" customHeight="1" x14ac:dyDescent="0.2">
      <c r="A51" s="51">
        <v>37</v>
      </c>
      <c r="B51" s="52"/>
      <c r="C51" s="53" t="s">
        <v>40</v>
      </c>
      <c r="D51" s="54"/>
      <c r="E51" s="55">
        <f t="shared" si="1"/>
        <v>0</v>
      </c>
    </row>
    <row r="52" spans="1:5" ht="18" customHeight="1" x14ac:dyDescent="0.2">
      <c r="A52" s="51">
        <v>38</v>
      </c>
      <c r="B52" s="52"/>
      <c r="C52" s="53" t="s">
        <v>40</v>
      </c>
      <c r="D52" s="54"/>
      <c r="E52" s="55">
        <f t="shared" si="1"/>
        <v>0</v>
      </c>
    </row>
    <row r="53" spans="1:5" ht="18" customHeight="1" x14ac:dyDescent="0.2">
      <c r="A53" s="51">
        <v>39</v>
      </c>
      <c r="B53" s="107"/>
      <c r="C53" s="53" t="s">
        <v>40</v>
      </c>
      <c r="D53" s="54"/>
      <c r="E53" s="55">
        <f t="shared" si="1"/>
        <v>0</v>
      </c>
    </row>
    <row r="54" spans="1:5" ht="18" customHeight="1" x14ac:dyDescent="0.2">
      <c r="A54" s="51">
        <v>40</v>
      </c>
      <c r="B54" s="107"/>
      <c r="C54" s="53" t="s">
        <v>40</v>
      </c>
      <c r="D54" s="54"/>
      <c r="E54" s="55">
        <f t="shared" si="1"/>
        <v>0</v>
      </c>
    </row>
    <row r="55" spans="1:5" ht="18" customHeight="1" x14ac:dyDescent="0.2">
      <c r="A55" s="51">
        <v>41</v>
      </c>
      <c r="B55" s="107"/>
      <c r="C55" s="53" t="s">
        <v>40</v>
      </c>
      <c r="D55" s="54"/>
      <c r="E55" s="55">
        <f t="shared" si="1"/>
        <v>0</v>
      </c>
    </row>
    <row r="56" spans="1:5" ht="18" customHeight="1" x14ac:dyDescent="0.2">
      <c r="A56" s="51">
        <v>42</v>
      </c>
      <c r="B56" s="52"/>
      <c r="C56" s="53" t="s">
        <v>40</v>
      </c>
      <c r="D56" s="54"/>
      <c r="E56" s="55">
        <f t="shared" si="1"/>
        <v>0</v>
      </c>
    </row>
    <row r="57" spans="1:5" ht="18" customHeight="1" x14ac:dyDescent="0.2">
      <c r="A57" s="51">
        <v>43</v>
      </c>
      <c r="B57" s="52"/>
      <c r="C57" s="53" t="s">
        <v>40</v>
      </c>
      <c r="D57" s="54"/>
      <c r="E57" s="55">
        <f t="shared" si="1"/>
        <v>0</v>
      </c>
    </row>
    <row r="58" spans="1:5" ht="18" customHeight="1" x14ac:dyDescent="0.2">
      <c r="A58" s="51">
        <v>44</v>
      </c>
      <c r="B58" s="168" t="s">
        <v>716</v>
      </c>
      <c r="C58" s="53" t="s">
        <v>11</v>
      </c>
      <c r="D58" s="166">
        <v>1</v>
      </c>
      <c r="E58" s="55">
        <f t="shared" ref="E58:E89" si="2">IF(C58="MP",IF(D58=1,300,IF(D58=2,230,IF(D58=3,200,IF(D58=4,170,IF(D58=5,135,IF(D58=6,100)))))))</f>
        <v>300</v>
      </c>
    </row>
    <row r="59" spans="1:5" ht="18" customHeight="1" x14ac:dyDescent="0.2">
      <c r="A59" s="51">
        <v>45</v>
      </c>
      <c r="B59" s="168" t="s">
        <v>715</v>
      </c>
      <c r="C59" s="53" t="s">
        <v>11</v>
      </c>
      <c r="D59" s="166">
        <v>3</v>
      </c>
      <c r="E59" s="55">
        <f t="shared" si="2"/>
        <v>200</v>
      </c>
    </row>
    <row r="60" spans="1:5" ht="18" customHeight="1" x14ac:dyDescent="0.2">
      <c r="A60" s="51">
        <v>46</v>
      </c>
      <c r="B60" s="168" t="s">
        <v>714</v>
      </c>
      <c r="C60" s="53" t="s">
        <v>11</v>
      </c>
      <c r="D60" s="166">
        <v>5</v>
      </c>
      <c r="E60" s="55">
        <f t="shared" si="2"/>
        <v>135</v>
      </c>
    </row>
    <row r="61" spans="1:5" ht="18" customHeight="1" x14ac:dyDescent="0.2">
      <c r="A61" s="51">
        <v>47</v>
      </c>
      <c r="B61" s="168" t="s">
        <v>713</v>
      </c>
      <c r="C61" s="53" t="s">
        <v>11</v>
      </c>
      <c r="D61" s="166">
        <v>6</v>
      </c>
      <c r="E61" s="55">
        <f t="shared" si="2"/>
        <v>100</v>
      </c>
    </row>
    <row r="62" spans="1:5" ht="18" customHeight="1" x14ac:dyDescent="0.2">
      <c r="A62" s="51">
        <v>48</v>
      </c>
      <c r="B62" s="168" t="s">
        <v>712</v>
      </c>
      <c r="C62" s="53" t="s">
        <v>11</v>
      </c>
      <c r="D62" s="166">
        <v>5</v>
      </c>
      <c r="E62" s="55">
        <f t="shared" si="2"/>
        <v>135</v>
      </c>
    </row>
    <row r="63" spans="1:5" ht="18" customHeight="1" x14ac:dyDescent="0.2">
      <c r="A63" s="51">
        <v>49</v>
      </c>
      <c r="B63" s="168" t="s">
        <v>711</v>
      </c>
      <c r="C63" s="53" t="s">
        <v>11</v>
      </c>
      <c r="D63" s="166">
        <v>1</v>
      </c>
      <c r="E63" s="55">
        <f t="shared" si="2"/>
        <v>300</v>
      </c>
    </row>
    <row r="64" spans="1:5" ht="18" customHeight="1" x14ac:dyDescent="0.2">
      <c r="A64" s="51">
        <v>50</v>
      </c>
      <c r="B64" s="168" t="s">
        <v>710</v>
      </c>
      <c r="C64" s="53" t="s">
        <v>11</v>
      </c>
      <c r="D64" s="166">
        <v>3</v>
      </c>
      <c r="E64" s="55">
        <f t="shared" si="2"/>
        <v>200</v>
      </c>
    </row>
    <row r="65" spans="1:5" ht="18" customHeight="1" x14ac:dyDescent="0.2">
      <c r="A65" s="51">
        <v>51</v>
      </c>
      <c r="B65" s="168" t="s">
        <v>709</v>
      </c>
      <c r="C65" s="53" t="s">
        <v>11</v>
      </c>
      <c r="D65" s="166">
        <v>6</v>
      </c>
      <c r="E65" s="55">
        <f t="shared" si="2"/>
        <v>100</v>
      </c>
    </row>
    <row r="66" spans="1:5" ht="18" customHeight="1" x14ac:dyDescent="0.2">
      <c r="A66" s="51">
        <v>52</v>
      </c>
      <c r="B66" s="168" t="s">
        <v>708</v>
      </c>
      <c r="C66" s="53" t="s">
        <v>11</v>
      </c>
      <c r="D66" s="166">
        <v>2</v>
      </c>
      <c r="E66" s="55">
        <f t="shared" si="2"/>
        <v>230</v>
      </c>
    </row>
    <row r="67" spans="1:5" ht="18" customHeight="1" x14ac:dyDescent="0.2">
      <c r="A67" s="51">
        <v>53</v>
      </c>
      <c r="B67" s="168" t="s">
        <v>707</v>
      </c>
      <c r="C67" s="53" t="s">
        <v>11</v>
      </c>
      <c r="D67" s="166">
        <v>4</v>
      </c>
      <c r="E67" s="55">
        <f t="shared" si="2"/>
        <v>170</v>
      </c>
    </row>
    <row r="68" spans="1:5" ht="18" customHeight="1" x14ac:dyDescent="0.2">
      <c r="A68" s="51">
        <v>54</v>
      </c>
      <c r="B68" s="168" t="s">
        <v>706</v>
      </c>
      <c r="C68" s="53" t="s">
        <v>11</v>
      </c>
      <c r="D68" s="166">
        <v>2</v>
      </c>
      <c r="E68" s="55">
        <f t="shared" si="2"/>
        <v>230</v>
      </c>
    </row>
    <row r="69" spans="1:5" ht="18" customHeight="1" x14ac:dyDescent="0.2">
      <c r="A69" s="51">
        <v>55</v>
      </c>
      <c r="B69" s="168" t="s">
        <v>705</v>
      </c>
      <c r="C69" s="53" t="s">
        <v>11</v>
      </c>
      <c r="D69" s="166">
        <v>6</v>
      </c>
      <c r="E69" s="55">
        <f t="shared" si="2"/>
        <v>100</v>
      </c>
    </row>
    <row r="70" spans="1:5" ht="18" customHeight="1" x14ac:dyDescent="0.2">
      <c r="A70" s="51">
        <v>56</v>
      </c>
      <c r="B70" s="168" t="s">
        <v>704</v>
      </c>
      <c r="C70" s="53" t="s">
        <v>11</v>
      </c>
      <c r="D70" s="166">
        <v>1</v>
      </c>
      <c r="E70" s="55">
        <f t="shared" si="2"/>
        <v>300</v>
      </c>
    </row>
    <row r="71" spans="1:5" ht="18" customHeight="1" x14ac:dyDescent="0.2">
      <c r="A71" s="51">
        <v>57</v>
      </c>
      <c r="B71" s="168" t="s">
        <v>703</v>
      </c>
      <c r="C71" s="53" t="s">
        <v>11</v>
      </c>
      <c r="D71" s="166">
        <v>3</v>
      </c>
      <c r="E71" s="55">
        <f t="shared" si="2"/>
        <v>200</v>
      </c>
    </row>
    <row r="72" spans="1:5" ht="18" customHeight="1" x14ac:dyDescent="0.2">
      <c r="A72" s="51">
        <v>58</v>
      </c>
      <c r="B72" s="168" t="s">
        <v>702</v>
      </c>
      <c r="C72" s="53" t="s">
        <v>11</v>
      </c>
      <c r="D72" s="166">
        <v>6</v>
      </c>
      <c r="E72" s="55">
        <f t="shared" si="2"/>
        <v>100</v>
      </c>
    </row>
    <row r="73" spans="1:5" ht="18" customHeight="1" x14ac:dyDescent="0.2">
      <c r="A73" s="51">
        <v>59</v>
      </c>
      <c r="B73" s="168" t="s">
        <v>701</v>
      </c>
      <c r="C73" s="53" t="s">
        <v>11</v>
      </c>
      <c r="D73" s="166">
        <v>2</v>
      </c>
      <c r="E73" s="55">
        <f t="shared" si="2"/>
        <v>230</v>
      </c>
    </row>
    <row r="74" spans="1:5" ht="18" customHeight="1" x14ac:dyDescent="0.2">
      <c r="A74" s="51">
        <v>60</v>
      </c>
      <c r="B74" s="168" t="s">
        <v>700</v>
      </c>
      <c r="C74" s="53" t="s">
        <v>11</v>
      </c>
      <c r="D74" s="166">
        <v>4</v>
      </c>
      <c r="E74" s="55">
        <f t="shared" si="2"/>
        <v>170</v>
      </c>
    </row>
    <row r="75" spans="1:5" ht="18" customHeight="1" x14ac:dyDescent="0.2">
      <c r="A75" s="51">
        <v>61</v>
      </c>
      <c r="B75" s="168" t="s">
        <v>699</v>
      </c>
      <c r="C75" s="53" t="s">
        <v>11</v>
      </c>
      <c r="D75" s="166">
        <v>2</v>
      </c>
      <c r="E75" s="55">
        <f t="shared" si="2"/>
        <v>230</v>
      </c>
    </row>
    <row r="76" spans="1:5" ht="18" customHeight="1" x14ac:dyDescent="0.2">
      <c r="A76" s="51">
        <v>62</v>
      </c>
      <c r="B76" s="168" t="s">
        <v>698</v>
      </c>
      <c r="C76" s="53" t="s">
        <v>11</v>
      </c>
      <c r="D76" s="166">
        <v>3</v>
      </c>
      <c r="E76" s="55">
        <f t="shared" si="2"/>
        <v>200</v>
      </c>
    </row>
    <row r="77" spans="1:5" ht="18" customHeight="1" x14ac:dyDescent="0.2">
      <c r="A77" s="51">
        <v>63</v>
      </c>
      <c r="B77" s="168" t="s">
        <v>697</v>
      </c>
      <c r="C77" s="53" t="s">
        <v>11</v>
      </c>
      <c r="D77" s="166">
        <v>6</v>
      </c>
      <c r="E77" s="55">
        <f t="shared" si="2"/>
        <v>100</v>
      </c>
    </row>
    <row r="78" spans="1:5" ht="18" customHeight="1" x14ac:dyDescent="0.2">
      <c r="A78" s="51">
        <v>64</v>
      </c>
      <c r="B78" s="168" t="s">
        <v>696</v>
      </c>
      <c r="C78" s="53" t="s">
        <v>11</v>
      </c>
      <c r="D78" s="166">
        <v>2</v>
      </c>
      <c r="E78" s="55">
        <f t="shared" si="2"/>
        <v>230</v>
      </c>
    </row>
    <row r="79" spans="1:5" ht="18" customHeight="1" x14ac:dyDescent="0.2">
      <c r="A79" s="51">
        <v>65</v>
      </c>
      <c r="B79" s="168" t="s">
        <v>695</v>
      </c>
      <c r="C79" s="53" t="s">
        <v>11</v>
      </c>
      <c r="D79" s="166">
        <v>3</v>
      </c>
      <c r="E79" s="55">
        <f t="shared" si="2"/>
        <v>200</v>
      </c>
    </row>
    <row r="80" spans="1:5" ht="18" customHeight="1" x14ac:dyDescent="0.2">
      <c r="A80" s="51">
        <v>66</v>
      </c>
      <c r="B80" s="168" t="s">
        <v>694</v>
      </c>
      <c r="C80" s="53" t="s">
        <v>11</v>
      </c>
      <c r="D80" s="166">
        <v>4</v>
      </c>
      <c r="E80" s="55">
        <f t="shared" si="2"/>
        <v>170</v>
      </c>
    </row>
    <row r="81" spans="1:5" ht="18" customHeight="1" x14ac:dyDescent="0.2">
      <c r="A81" s="51">
        <v>67</v>
      </c>
      <c r="B81" s="168" t="s">
        <v>693</v>
      </c>
      <c r="C81" s="53" t="s">
        <v>11</v>
      </c>
      <c r="D81" s="166">
        <v>1</v>
      </c>
      <c r="E81" s="55">
        <f t="shared" si="2"/>
        <v>300</v>
      </c>
    </row>
    <row r="82" spans="1:5" ht="18" customHeight="1" x14ac:dyDescent="0.2">
      <c r="A82" s="51">
        <v>68</v>
      </c>
      <c r="B82" s="168" t="s">
        <v>692</v>
      </c>
      <c r="C82" s="53" t="s">
        <v>11</v>
      </c>
      <c r="D82" s="166">
        <v>4</v>
      </c>
      <c r="E82" s="55">
        <f t="shared" si="2"/>
        <v>170</v>
      </c>
    </row>
    <row r="83" spans="1:5" ht="18" customHeight="1" x14ac:dyDescent="0.2">
      <c r="A83" s="51">
        <v>69</v>
      </c>
      <c r="B83" s="168" t="s">
        <v>691</v>
      </c>
      <c r="C83" s="53" t="s">
        <v>11</v>
      </c>
      <c r="D83" s="166">
        <v>2</v>
      </c>
      <c r="E83" s="55">
        <f t="shared" si="2"/>
        <v>230</v>
      </c>
    </row>
    <row r="84" spans="1:5" ht="18" customHeight="1" x14ac:dyDescent="0.2">
      <c r="A84" s="51">
        <v>70</v>
      </c>
      <c r="B84" s="168" t="s">
        <v>690</v>
      </c>
      <c r="C84" s="53" t="s">
        <v>11</v>
      </c>
      <c r="D84" s="166">
        <v>3</v>
      </c>
      <c r="E84" s="55">
        <f t="shared" si="2"/>
        <v>200</v>
      </c>
    </row>
    <row r="85" spans="1:5" ht="18" customHeight="1" x14ac:dyDescent="0.2">
      <c r="A85" s="51">
        <v>71</v>
      </c>
      <c r="B85" s="168" t="s">
        <v>689</v>
      </c>
      <c r="C85" s="53" t="s">
        <v>11</v>
      </c>
      <c r="D85" s="166">
        <v>1</v>
      </c>
      <c r="E85" s="55">
        <f t="shared" si="2"/>
        <v>300</v>
      </c>
    </row>
    <row r="86" spans="1:5" ht="18" customHeight="1" x14ac:dyDescent="0.2">
      <c r="A86" s="51">
        <v>72</v>
      </c>
      <c r="B86" s="168" t="s">
        <v>688</v>
      </c>
      <c r="C86" s="53" t="s">
        <v>11</v>
      </c>
      <c r="D86" s="166">
        <v>4</v>
      </c>
      <c r="E86" s="55">
        <f t="shared" si="2"/>
        <v>170</v>
      </c>
    </row>
    <row r="87" spans="1:5" ht="18" customHeight="1" x14ac:dyDescent="0.2">
      <c r="A87" s="51">
        <v>73</v>
      </c>
      <c r="B87" s="168" t="s">
        <v>687</v>
      </c>
      <c r="C87" s="53" t="s">
        <v>11</v>
      </c>
      <c r="D87" s="166">
        <v>2</v>
      </c>
      <c r="E87" s="55">
        <f t="shared" si="2"/>
        <v>230</v>
      </c>
    </row>
    <row r="88" spans="1:5" ht="18" customHeight="1" x14ac:dyDescent="0.2">
      <c r="A88" s="51">
        <v>74</v>
      </c>
      <c r="B88" s="168" t="s">
        <v>686</v>
      </c>
      <c r="C88" s="53" t="s">
        <v>11</v>
      </c>
      <c r="D88" s="166">
        <v>2</v>
      </c>
      <c r="E88" s="55">
        <f t="shared" si="2"/>
        <v>230</v>
      </c>
    </row>
    <row r="89" spans="1:5" ht="18" customHeight="1" x14ac:dyDescent="0.2">
      <c r="A89" s="51">
        <v>75</v>
      </c>
      <c r="B89" s="168" t="s">
        <v>685</v>
      </c>
      <c r="C89" s="53" t="s">
        <v>11</v>
      </c>
      <c r="D89" s="166">
        <v>3</v>
      </c>
      <c r="E89" s="55">
        <f t="shared" si="2"/>
        <v>200</v>
      </c>
    </row>
    <row r="90" spans="1:5" ht="18" customHeight="1" x14ac:dyDescent="0.2">
      <c r="A90" s="51">
        <v>76</v>
      </c>
      <c r="B90" s="168" t="s">
        <v>684</v>
      </c>
      <c r="C90" s="53" t="s">
        <v>11</v>
      </c>
      <c r="D90" s="166">
        <v>2</v>
      </c>
      <c r="E90" s="55">
        <f t="shared" ref="E90:E121" si="3">IF(C90="MP",IF(D90=1,300,IF(D90=2,230,IF(D90=3,200,IF(D90=4,170,IF(D90=5,135,IF(D90=6,100)))))))</f>
        <v>230</v>
      </c>
    </row>
    <row r="91" spans="1:5" ht="18" customHeight="1" x14ac:dyDescent="0.2">
      <c r="A91" s="51">
        <v>77</v>
      </c>
      <c r="B91" s="168" t="s">
        <v>683</v>
      </c>
      <c r="C91" s="53" t="s">
        <v>11</v>
      </c>
      <c r="D91" s="166">
        <v>5</v>
      </c>
      <c r="E91" s="55">
        <f t="shared" si="3"/>
        <v>135</v>
      </c>
    </row>
    <row r="92" spans="1:5" ht="18" customHeight="1" x14ac:dyDescent="0.2">
      <c r="A92" s="51">
        <v>78</v>
      </c>
      <c r="B92" s="168" t="s">
        <v>682</v>
      </c>
      <c r="C92" s="53" t="s">
        <v>11</v>
      </c>
      <c r="D92" s="166">
        <v>2</v>
      </c>
      <c r="E92" s="55">
        <f t="shared" si="3"/>
        <v>230</v>
      </c>
    </row>
    <row r="93" spans="1:5" ht="18" customHeight="1" x14ac:dyDescent="0.2">
      <c r="A93" s="51">
        <v>79</v>
      </c>
      <c r="B93" s="168" t="s">
        <v>681</v>
      </c>
      <c r="C93" s="53" t="s">
        <v>11</v>
      </c>
      <c r="D93" s="166">
        <v>2</v>
      </c>
      <c r="E93" s="55">
        <f t="shared" si="3"/>
        <v>230</v>
      </c>
    </row>
    <row r="94" spans="1:5" ht="18" customHeight="1" x14ac:dyDescent="0.2">
      <c r="A94" s="51">
        <v>80</v>
      </c>
      <c r="B94" s="168" t="s">
        <v>680</v>
      </c>
      <c r="C94" s="53" t="s">
        <v>11</v>
      </c>
      <c r="D94" s="166">
        <v>3</v>
      </c>
      <c r="E94" s="55">
        <f t="shared" si="3"/>
        <v>200</v>
      </c>
    </row>
    <row r="95" spans="1:5" ht="18" customHeight="1" x14ac:dyDescent="0.2">
      <c r="A95" s="51">
        <v>81</v>
      </c>
      <c r="B95" s="168" t="s">
        <v>679</v>
      </c>
      <c r="C95" s="53" t="s">
        <v>11</v>
      </c>
      <c r="D95" s="166">
        <v>5</v>
      </c>
      <c r="E95" s="55">
        <f t="shared" si="3"/>
        <v>135</v>
      </c>
    </row>
    <row r="96" spans="1:5" ht="18" customHeight="1" x14ac:dyDescent="0.2">
      <c r="A96" s="51">
        <v>82</v>
      </c>
      <c r="B96" s="168" t="s">
        <v>678</v>
      </c>
      <c r="C96" s="53" t="s">
        <v>11</v>
      </c>
      <c r="D96" s="166">
        <v>1</v>
      </c>
      <c r="E96" s="55">
        <f t="shared" si="3"/>
        <v>300</v>
      </c>
    </row>
    <row r="97" spans="1:5" ht="18" customHeight="1" x14ac:dyDescent="0.2">
      <c r="A97" s="51">
        <v>83</v>
      </c>
      <c r="B97" s="168" t="s">
        <v>677</v>
      </c>
      <c r="C97" s="53" t="s">
        <v>11</v>
      </c>
      <c r="D97" s="166">
        <v>5</v>
      </c>
      <c r="E97" s="55">
        <f t="shared" si="3"/>
        <v>135</v>
      </c>
    </row>
    <row r="98" spans="1:5" ht="18" customHeight="1" x14ac:dyDescent="0.2">
      <c r="A98" s="51">
        <v>84</v>
      </c>
      <c r="B98" s="168" t="s">
        <v>676</v>
      </c>
      <c r="C98" s="53" t="s">
        <v>11</v>
      </c>
      <c r="D98" s="166">
        <v>1</v>
      </c>
      <c r="E98" s="55">
        <f t="shared" si="3"/>
        <v>300</v>
      </c>
    </row>
    <row r="99" spans="1:5" ht="18" customHeight="1" x14ac:dyDescent="0.2">
      <c r="A99" s="51">
        <v>85</v>
      </c>
      <c r="B99" s="168" t="s">
        <v>675</v>
      </c>
      <c r="C99" s="53" t="s">
        <v>11</v>
      </c>
      <c r="D99" s="166">
        <v>4</v>
      </c>
      <c r="E99" s="55">
        <f t="shared" si="3"/>
        <v>170</v>
      </c>
    </row>
    <row r="100" spans="1:5" ht="18" customHeight="1" x14ac:dyDescent="0.2">
      <c r="A100" s="51">
        <v>86</v>
      </c>
      <c r="B100" s="168" t="s">
        <v>674</v>
      </c>
      <c r="C100" s="53" t="s">
        <v>11</v>
      </c>
      <c r="D100" s="166">
        <v>4</v>
      </c>
      <c r="E100" s="55">
        <f t="shared" si="3"/>
        <v>170</v>
      </c>
    </row>
    <row r="101" spans="1:5" ht="18" customHeight="1" x14ac:dyDescent="0.2">
      <c r="A101" s="51">
        <v>87</v>
      </c>
      <c r="B101" s="168" t="s">
        <v>673</v>
      </c>
      <c r="C101" s="53" t="s">
        <v>11</v>
      </c>
      <c r="D101" s="166">
        <v>5</v>
      </c>
      <c r="E101" s="55">
        <f t="shared" si="3"/>
        <v>135</v>
      </c>
    </row>
    <row r="102" spans="1:5" ht="18" customHeight="1" x14ac:dyDescent="0.2">
      <c r="A102" s="51">
        <v>88</v>
      </c>
      <c r="B102" s="168" t="s">
        <v>672</v>
      </c>
      <c r="C102" s="53" t="s">
        <v>11</v>
      </c>
      <c r="D102" s="166">
        <v>3</v>
      </c>
      <c r="E102" s="55">
        <f t="shared" si="3"/>
        <v>200</v>
      </c>
    </row>
    <row r="103" spans="1:5" ht="18" customHeight="1" x14ac:dyDescent="0.2">
      <c r="A103" s="51">
        <v>89</v>
      </c>
      <c r="B103" s="168" t="s">
        <v>671</v>
      </c>
      <c r="C103" s="53" t="s">
        <v>11</v>
      </c>
      <c r="D103" s="166">
        <v>1</v>
      </c>
      <c r="E103" s="55">
        <f t="shared" si="3"/>
        <v>300</v>
      </c>
    </row>
    <row r="104" spans="1:5" ht="18" customHeight="1" x14ac:dyDescent="0.2">
      <c r="A104" s="51">
        <v>90</v>
      </c>
      <c r="B104" s="173" t="s">
        <v>670</v>
      </c>
      <c r="C104" s="53" t="s">
        <v>11</v>
      </c>
      <c r="D104" s="54"/>
      <c r="E104" s="55" t="b">
        <f t="shared" si="3"/>
        <v>0</v>
      </c>
    </row>
    <row r="105" spans="1:5" ht="18" customHeight="1" x14ac:dyDescent="0.2">
      <c r="A105" s="51">
        <v>91</v>
      </c>
      <c r="B105" s="52"/>
      <c r="C105" s="53" t="s">
        <v>11</v>
      </c>
      <c r="D105" s="54"/>
      <c r="E105" s="55" t="b">
        <f t="shared" si="3"/>
        <v>0</v>
      </c>
    </row>
    <row r="106" spans="1:5" ht="18" customHeight="1" x14ac:dyDescent="0.2">
      <c r="A106" s="51">
        <v>92</v>
      </c>
      <c r="B106" s="52"/>
      <c r="C106" s="53" t="s">
        <v>11</v>
      </c>
      <c r="D106" s="54"/>
      <c r="E106" s="55" t="b">
        <f t="shared" si="3"/>
        <v>0</v>
      </c>
    </row>
    <row r="107" spans="1:5" ht="18" customHeight="1" x14ac:dyDescent="0.2">
      <c r="A107" s="51">
        <v>93</v>
      </c>
      <c r="B107" s="52"/>
      <c r="C107" s="53" t="s">
        <v>11</v>
      </c>
      <c r="D107" s="54"/>
      <c r="E107" s="55" t="b">
        <f t="shared" si="3"/>
        <v>0</v>
      </c>
    </row>
    <row r="108" spans="1:5" ht="18" customHeight="1" x14ac:dyDescent="0.2">
      <c r="A108" s="51">
        <v>94</v>
      </c>
      <c r="B108" s="52"/>
      <c r="C108" s="53" t="s">
        <v>11</v>
      </c>
      <c r="D108" s="54"/>
      <c r="E108" s="55" t="b">
        <f t="shared" si="3"/>
        <v>0</v>
      </c>
    </row>
    <row r="109" spans="1:5" ht="18" customHeight="1" x14ac:dyDescent="0.2">
      <c r="A109" s="51">
        <v>95</v>
      </c>
      <c r="B109" s="52"/>
      <c r="C109" s="53" t="s">
        <v>11</v>
      </c>
      <c r="D109" s="54"/>
      <c r="E109" s="55" t="b">
        <f t="shared" si="3"/>
        <v>0</v>
      </c>
    </row>
    <row r="110" spans="1:5" ht="18" customHeight="1" x14ac:dyDescent="0.2">
      <c r="A110" s="51">
        <v>96</v>
      </c>
      <c r="B110" s="52"/>
      <c r="C110" s="53" t="s">
        <v>11</v>
      </c>
      <c r="D110" s="54"/>
      <c r="E110" s="55" t="b">
        <f t="shared" si="3"/>
        <v>0</v>
      </c>
    </row>
    <row r="111" spans="1:5" ht="18" customHeight="1" x14ac:dyDescent="0.2">
      <c r="A111" s="51">
        <v>97</v>
      </c>
      <c r="B111" s="52"/>
      <c r="C111" s="53" t="s">
        <v>11</v>
      </c>
      <c r="D111" s="54"/>
      <c r="E111" s="55" t="b">
        <f t="shared" si="3"/>
        <v>0</v>
      </c>
    </row>
    <row r="112" spans="1:5" ht="18" customHeight="1" x14ac:dyDescent="0.2">
      <c r="A112" s="51">
        <v>98</v>
      </c>
      <c r="B112" s="52"/>
      <c r="C112" s="53" t="s">
        <v>11</v>
      </c>
      <c r="D112" s="54"/>
      <c r="E112" s="55" t="b">
        <f t="shared" si="3"/>
        <v>0</v>
      </c>
    </row>
    <row r="113" spans="1:5" ht="18" customHeight="1" x14ac:dyDescent="0.2">
      <c r="A113" s="51">
        <v>99</v>
      </c>
      <c r="B113" s="52"/>
      <c r="C113" s="53" t="s">
        <v>11</v>
      </c>
      <c r="D113" s="54"/>
      <c r="E113" s="55" t="b">
        <f t="shared" si="3"/>
        <v>0</v>
      </c>
    </row>
    <row r="114" spans="1:5" ht="18" customHeight="1" x14ac:dyDescent="0.2">
      <c r="A114" s="51">
        <v>100</v>
      </c>
      <c r="B114" s="52"/>
      <c r="C114" s="53" t="s">
        <v>11</v>
      </c>
      <c r="D114" s="54"/>
      <c r="E114" s="55" t="b">
        <f t="shared" si="3"/>
        <v>0</v>
      </c>
    </row>
    <row r="115" spans="1:5" ht="18" customHeight="1" x14ac:dyDescent="0.2">
      <c r="A115" s="51">
        <v>101</v>
      </c>
      <c r="B115" s="52"/>
      <c r="C115" s="53" t="s">
        <v>11</v>
      </c>
      <c r="D115" s="54"/>
      <c r="E115" s="55" t="b">
        <f t="shared" si="3"/>
        <v>0</v>
      </c>
    </row>
    <row r="116" spans="1:5" ht="18" customHeight="1" x14ac:dyDescent="0.2">
      <c r="A116" s="51">
        <v>102</v>
      </c>
      <c r="B116" s="52"/>
      <c r="C116" s="53" t="s">
        <v>11</v>
      </c>
      <c r="D116" s="54"/>
      <c r="E116" s="55" t="b">
        <f t="shared" si="3"/>
        <v>0</v>
      </c>
    </row>
    <row r="117" spans="1:5" ht="18" customHeight="1" x14ac:dyDescent="0.2">
      <c r="A117" s="51">
        <v>103</v>
      </c>
      <c r="B117" s="52"/>
      <c r="C117" s="53" t="s">
        <v>11</v>
      </c>
      <c r="D117" s="54"/>
      <c r="E117" s="55" t="b">
        <f t="shared" si="3"/>
        <v>0</v>
      </c>
    </row>
    <row r="118" spans="1:5" ht="18" customHeight="1" x14ac:dyDescent="0.2">
      <c r="A118" s="51">
        <v>104</v>
      </c>
      <c r="B118" s="52"/>
      <c r="C118" s="53" t="s">
        <v>11</v>
      </c>
      <c r="D118" s="54"/>
      <c r="E118" s="55" t="b">
        <f t="shared" si="3"/>
        <v>0</v>
      </c>
    </row>
    <row r="119" spans="1:5" ht="18" customHeight="1" x14ac:dyDescent="0.2">
      <c r="A119" s="51">
        <v>105</v>
      </c>
      <c r="B119" s="52"/>
      <c r="C119" s="53" t="s">
        <v>11</v>
      </c>
      <c r="D119" s="54"/>
      <c r="E119" s="55" t="b">
        <f t="shared" si="3"/>
        <v>0</v>
      </c>
    </row>
    <row r="120" spans="1:5" ht="18" customHeight="1" x14ac:dyDescent="0.2">
      <c r="A120" s="51">
        <v>106</v>
      </c>
      <c r="B120" s="52"/>
      <c r="C120" s="53" t="s">
        <v>11</v>
      </c>
      <c r="D120" s="54"/>
      <c r="E120" s="55" t="b">
        <f t="shared" si="3"/>
        <v>0</v>
      </c>
    </row>
    <row r="121" spans="1:5" ht="18" customHeight="1" x14ac:dyDescent="0.2">
      <c r="A121" s="51">
        <v>107</v>
      </c>
      <c r="B121" s="52"/>
      <c r="C121" s="53" t="s">
        <v>11</v>
      </c>
      <c r="D121" s="54"/>
      <c r="E121" s="55" t="b">
        <f t="shared" si="3"/>
        <v>0</v>
      </c>
    </row>
    <row r="122" spans="1:5" ht="18" customHeight="1" x14ac:dyDescent="0.2">
      <c r="A122" s="51">
        <v>108</v>
      </c>
      <c r="B122" s="52"/>
      <c r="C122" s="53" t="s">
        <v>11</v>
      </c>
      <c r="D122" s="54"/>
      <c r="E122" s="55" t="b">
        <f t="shared" ref="E122:E153" si="4">IF(C122="MP",IF(D122=1,300,IF(D122=2,230,IF(D122=3,200,IF(D122=4,170,IF(D122=5,135,IF(D122=6,100)))))))</f>
        <v>0</v>
      </c>
    </row>
    <row r="123" spans="1:5" ht="18" customHeight="1" x14ac:dyDescent="0.2">
      <c r="A123" s="51">
        <v>109</v>
      </c>
      <c r="B123" s="52"/>
      <c r="C123" s="53" t="s">
        <v>11</v>
      </c>
      <c r="D123" s="54"/>
      <c r="E123" s="55" t="b">
        <f t="shared" si="4"/>
        <v>0</v>
      </c>
    </row>
    <row r="124" spans="1:5" ht="18" customHeight="1" x14ac:dyDescent="0.2">
      <c r="A124" s="51">
        <v>110</v>
      </c>
      <c r="B124" s="52"/>
      <c r="C124" s="53" t="s">
        <v>11</v>
      </c>
      <c r="D124" s="54"/>
      <c r="E124" s="55" t="b">
        <f t="shared" si="4"/>
        <v>0</v>
      </c>
    </row>
    <row r="125" spans="1:5" ht="18" customHeight="1" x14ac:dyDescent="0.2">
      <c r="A125" s="51">
        <v>111</v>
      </c>
      <c r="B125" s="52"/>
      <c r="C125" s="53" t="s">
        <v>11</v>
      </c>
      <c r="D125" s="54"/>
      <c r="E125" s="55" t="b">
        <f t="shared" si="4"/>
        <v>0</v>
      </c>
    </row>
    <row r="126" spans="1:5" ht="18" customHeight="1" x14ac:dyDescent="0.2">
      <c r="A126" s="51">
        <v>112</v>
      </c>
      <c r="B126" s="52"/>
      <c r="C126" s="53" t="s">
        <v>11</v>
      </c>
      <c r="D126" s="54"/>
      <c r="E126" s="55" t="b">
        <f t="shared" si="4"/>
        <v>0</v>
      </c>
    </row>
    <row r="127" spans="1:5" ht="18" customHeight="1" x14ac:dyDescent="0.2">
      <c r="A127" s="51">
        <v>113</v>
      </c>
      <c r="B127" s="52"/>
      <c r="C127" s="53" t="s">
        <v>11</v>
      </c>
      <c r="D127" s="54"/>
      <c r="E127" s="55" t="b">
        <f t="shared" si="4"/>
        <v>0</v>
      </c>
    </row>
    <row r="128" spans="1:5" ht="18" customHeight="1" x14ac:dyDescent="0.2">
      <c r="A128" s="51">
        <v>114</v>
      </c>
      <c r="B128" s="52"/>
      <c r="C128" s="53" t="s">
        <v>11</v>
      </c>
      <c r="D128" s="54"/>
      <c r="E128" s="55" t="b">
        <f t="shared" si="4"/>
        <v>0</v>
      </c>
    </row>
    <row r="129" spans="1:5" ht="18" customHeight="1" x14ac:dyDescent="0.2">
      <c r="A129" s="51">
        <v>115</v>
      </c>
      <c r="B129" s="52"/>
      <c r="C129" s="53" t="s">
        <v>11</v>
      </c>
      <c r="D129" s="54"/>
      <c r="E129" s="55" t="b">
        <f t="shared" si="4"/>
        <v>0</v>
      </c>
    </row>
    <row r="130" spans="1:5" ht="18" customHeight="1" x14ac:dyDescent="0.2">
      <c r="A130" s="51">
        <v>116</v>
      </c>
      <c r="B130" s="52"/>
      <c r="C130" s="53" t="s">
        <v>11</v>
      </c>
      <c r="D130" s="54"/>
      <c r="E130" s="55" t="b">
        <f t="shared" si="4"/>
        <v>0</v>
      </c>
    </row>
    <row r="131" spans="1:5" ht="18" customHeight="1" x14ac:dyDescent="0.2">
      <c r="A131" s="51">
        <v>117</v>
      </c>
      <c r="B131" s="52"/>
      <c r="C131" s="53" t="s">
        <v>11</v>
      </c>
      <c r="D131" s="54"/>
      <c r="E131" s="55" t="b">
        <f t="shared" si="4"/>
        <v>0</v>
      </c>
    </row>
    <row r="132" spans="1:5" ht="18" customHeight="1" x14ac:dyDescent="0.2">
      <c r="A132" s="51">
        <v>118</v>
      </c>
      <c r="B132" s="52"/>
      <c r="C132" s="53" t="s">
        <v>11</v>
      </c>
      <c r="D132" s="54"/>
      <c r="E132" s="55" t="b">
        <f t="shared" si="4"/>
        <v>0</v>
      </c>
    </row>
    <row r="133" spans="1:5" ht="18" customHeight="1" x14ac:dyDescent="0.2">
      <c r="A133" s="51">
        <v>119</v>
      </c>
      <c r="B133" s="52"/>
      <c r="C133" s="53" t="s">
        <v>11</v>
      </c>
      <c r="D133" s="54"/>
      <c r="E133" s="55" t="b">
        <f t="shared" si="4"/>
        <v>0</v>
      </c>
    </row>
    <row r="134" spans="1:5" ht="18" customHeight="1" x14ac:dyDescent="0.2">
      <c r="A134" s="51">
        <v>120</v>
      </c>
      <c r="B134" s="52"/>
      <c r="C134" s="53" t="s">
        <v>11</v>
      </c>
      <c r="D134" s="54"/>
      <c r="E134" s="55" t="b">
        <f t="shared" si="4"/>
        <v>0</v>
      </c>
    </row>
    <row r="135" spans="1:5" ht="18" customHeight="1" x14ac:dyDescent="0.2">
      <c r="A135" s="51">
        <v>121</v>
      </c>
      <c r="B135" s="52"/>
      <c r="C135" s="53" t="s">
        <v>11</v>
      </c>
      <c r="D135" s="54"/>
      <c r="E135" s="55" t="b">
        <f t="shared" si="4"/>
        <v>0</v>
      </c>
    </row>
    <row r="136" spans="1:5" ht="18" customHeight="1" x14ac:dyDescent="0.2">
      <c r="A136" s="51">
        <v>122</v>
      </c>
      <c r="B136" s="52"/>
      <c r="C136" s="53" t="s">
        <v>11</v>
      </c>
      <c r="D136" s="54"/>
      <c r="E136" s="55" t="b">
        <f t="shared" si="4"/>
        <v>0</v>
      </c>
    </row>
    <row r="137" spans="1:5" ht="18" customHeight="1" x14ac:dyDescent="0.2">
      <c r="A137" s="51">
        <v>123</v>
      </c>
      <c r="B137" s="52"/>
      <c r="C137" s="53" t="s">
        <v>11</v>
      </c>
      <c r="D137" s="54"/>
      <c r="E137" s="55" t="b">
        <f t="shared" si="4"/>
        <v>0</v>
      </c>
    </row>
    <row r="138" spans="1:5" ht="18" customHeight="1" x14ac:dyDescent="0.2">
      <c r="A138" s="51">
        <v>124</v>
      </c>
      <c r="B138" s="52"/>
      <c r="C138" s="53" t="s">
        <v>11</v>
      </c>
      <c r="D138" s="54"/>
      <c r="E138" s="55" t="b">
        <f t="shared" si="4"/>
        <v>0</v>
      </c>
    </row>
    <row r="139" spans="1:5" ht="18" customHeight="1" x14ac:dyDescent="0.2">
      <c r="A139" s="51">
        <v>125</v>
      </c>
      <c r="B139" s="52"/>
      <c r="C139" s="53" t="s">
        <v>11</v>
      </c>
      <c r="D139" s="54"/>
      <c r="E139" s="55" t="b">
        <f t="shared" si="4"/>
        <v>0</v>
      </c>
    </row>
    <row r="140" spans="1:5" ht="18" customHeight="1" x14ac:dyDescent="0.2">
      <c r="A140" s="51">
        <v>126</v>
      </c>
      <c r="B140" s="52"/>
      <c r="C140" s="53" t="s">
        <v>11</v>
      </c>
      <c r="D140" s="54"/>
      <c r="E140" s="55" t="b">
        <f t="shared" si="4"/>
        <v>0</v>
      </c>
    </row>
    <row r="141" spans="1:5" ht="18" customHeight="1" x14ac:dyDescent="0.2">
      <c r="A141" s="51">
        <v>127</v>
      </c>
      <c r="B141" s="52"/>
      <c r="C141" s="53" t="s">
        <v>11</v>
      </c>
      <c r="D141" s="54"/>
      <c r="E141" s="55" t="b">
        <f t="shared" si="4"/>
        <v>0</v>
      </c>
    </row>
    <row r="142" spans="1:5" ht="18" customHeight="1" x14ac:dyDescent="0.2">
      <c r="A142" s="51">
        <v>128</v>
      </c>
      <c r="B142" s="52"/>
      <c r="C142" s="53" t="s">
        <v>11</v>
      </c>
      <c r="D142" s="54"/>
      <c r="E142" s="55" t="b">
        <f t="shared" si="4"/>
        <v>0</v>
      </c>
    </row>
    <row r="143" spans="1:5" ht="18" customHeight="1" x14ac:dyDescent="0.2">
      <c r="A143" s="51">
        <v>129</v>
      </c>
      <c r="B143" s="52"/>
      <c r="C143" s="53" t="s">
        <v>11</v>
      </c>
      <c r="D143" s="54"/>
      <c r="E143" s="55" t="b">
        <f t="shared" si="4"/>
        <v>0</v>
      </c>
    </row>
    <row r="144" spans="1:5" ht="18" customHeight="1" x14ac:dyDescent="0.2">
      <c r="A144" s="51">
        <v>130</v>
      </c>
      <c r="B144" s="52"/>
      <c r="C144" s="53" t="s">
        <v>11</v>
      </c>
      <c r="D144" s="54"/>
      <c r="E144" s="55" t="b">
        <f t="shared" si="4"/>
        <v>0</v>
      </c>
    </row>
    <row r="145" spans="1:5" ht="18" customHeight="1" x14ac:dyDescent="0.2">
      <c r="A145" s="51">
        <v>131</v>
      </c>
      <c r="B145" s="52"/>
      <c r="C145" s="53" t="s">
        <v>11</v>
      </c>
      <c r="D145" s="54"/>
      <c r="E145" s="55" t="b">
        <f t="shared" si="4"/>
        <v>0</v>
      </c>
    </row>
    <row r="146" spans="1:5" ht="18" customHeight="1" x14ac:dyDescent="0.2">
      <c r="A146" s="51">
        <v>132</v>
      </c>
      <c r="B146" s="52"/>
      <c r="C146" s="53" t="s">
        <v>11</v>
      </c>
      <c r="D146" s="54"/>
      <c r="E146" s="55" t="b">
        <f t="shared" si="4"/>
        <v>0</v>
      </c>
    </row>
    <row r="147" spans="1:5" ht="18" customHeight="1" x14ac:dyDescent="0.2">
      <c r="A147" s="51">
        <v>133</v>
      </c>
      <c r="B147" s="52"/>
      <c r="C147" s="53" t="s">
        <v>11</v>
      </c>
      <c r="D147" s="54"/>
      <c r="E147" s="55" t="b">
        <f t="shared" si="4"/>
        <v>0</v>
      </c>
    </row>
    <row r="148" spans="1:5" ht="18" customHeight="1" x14ac:dyDescent="0.2">
      <c r="A148" s="51">
        <v>134</v>
      </c>
      <c r="B148" s="52"/>
      <c r="C148" s="53" t="s">
        <v>11</v>
      </c>
      <c r="D148" s="54"/>
      <c r="E148" s="55" t="b">
        <f t="shared" si="4"/>
        <v>0</v>
      </c>
    </row>
    <row r="149" spans="1:5" ht="18" customHeight="1" x14ac:dyDescent="0.2">
      <c r="A149" s="51">
        <v>135</v>
      </c>
      <c r="B149" s="52"/>
      <c r="C149" s="53" t="s">
        <v>11</v>
      </c>
      <c r="D149" s="54"/>
      <c r="E149" s="55" t="b">
        <f t="shared" si="4"/>
        <v>0</v>
      </c>
    </row>
    <row r="150" spans="1:5" ht="18" customHeight="1" x14ac:dyDescent="0.2">
      <c r="A150" s="51">
        <v>136</v>
      </c>
      <c r="B150" s="52"/>
      <c r="C150" s="53" t="s">
        <v>11</v>
      </c>
      <c r="D150" s="54"/>
      <c r="E150" s="55" t="b">
        <f t="shared" si="4"/>
        <v>0</v>
      </c>
    </row>
    <row r="151" spans="1:5" ht="18" customHeight="1" x14ac:dyDescent="0.2">
      <c r="A151" s="51">
        <v>137</v>
      </c>
      <c r="B151" s="52"/>
      <c r="C151" s="53" t="s">
        <v>11</v>
      </c>
      <c r="D151" s="54"/>
      <c r="E151" s="55" t="b">
        <f t="shared" si="4"/>
        <v>0</v>
      </c>
    </row>
    <row r="152" spans="1:5" ht="18" customHeight="1" x14ac:dyDescent="0.2">
      <c r="A152" s="51">
        <v>138</v>
      </c>
      <c r="B152" s="52"/>
      <c r="C152" s="53" t="s">
        <v>11</v>
      </c>
      <c r="D152" s="54"/>
      <c r="E152" s="55" t="b">
        <f t="shared" si="4"/>
        <v>0</v>
      </c>
    </row>
    <row r="153" spans="1:5" ht="18" customHeight="1" x14ac:dyDescent="0.2">
      <c r="A153" s="51">
        <v>139</v>
      </c>
      <c r="B153" s="52"/>
      <c r="C153" s="53" t="s">
        <v>11</v>
      </c>
      <c r="D153" s="54"/>
      <c r="E153" s="55" t="b">
        <f t="shared" si="4"/>
        <v>0</v>
      </c>
    </row>
    <row r="154" spans="1:5" ht="18" customHeight="1" x14ac:dyDescent="0.2">
      <c r="A154" s="51">
        <v>140</v>
      </c>
      <c r="B154" s="52"/>
      <c r="C154" s="53" t="s">
        <v>11</v>
      </c>
      <c r="D154" s="54"/>
      <c r="E154" s="55" t="b">
        <f t="shared" ref="E154:E159" si="5">IF(C154="MP",IF(D154=1,300,IF(D154=2,230,IF(D154=3,200,IF(D154=4,170,IF(D154=5,135,IF(D154=6,100)))))))</f>
        <v>0</v>
      </c>
    </row>
    <row r="155" spans="1:5" ht="18" customHeight="1" x14ac:dyDescent="0.2">
      <c r="A155" s="51">
        <v>141</v>
      </c>
      <c r="B155" s="52" t="s">
        <v>32</v>
      </c>
      <c r="C155" s="53" t="s">
        <v>11</v>
      </c>
      <c r="D155" s="54"/>
      <c r="E155" s="55" t="b">
        <f t="shared" si="5"/>
        <v>0</v>
      </c>
    </row>
    <row r="156" spans="1:5" ht="18" customHeight="1" x14ac:dyDescent="0.2">
      <c r="A156" s="51">
        <v>142</v>
      </c>
      <c r="B156" s="52"/>
      <c r="C156" s="53" t="s">
        <v>11</v>
      </c>
      <c r="D156" s="54"/>
      <c r="E156" s="55" t="b">
        <f t="shared" si="5"/>
        <v>0</v>
      </c>
    </row>
    <row r="157" spans="1:5" ht="18" customHeight="1" x14ac:dyDescent="0.2">
      <c r="A157" s="51">
        <v>143</v>
      </c>
      <c r="B157" s="52"/>
      <c r="C157" s="53" t="s">
        <v>11</v>
      </c>
      <c r="D157" s="54"/>
      <c r="E157" s="55" t="b">
        <f t="shared" si="5"/>
        <v>0</v>
      </c>
    </row>
    <row r="158" spans="1:5" ht="18" customHeight="1" x14ac:dyDescent="0.2">
      <c r="A158" s="51">
        <v>144</v>
      </c>
      <c r="B158" s="52"/>
      <c r="C158" s="53" t="s">
        <v>11</v>
      </c>
      <c r="D158" s="54"/>
      <c r="E158" s="55" t="b">
        <f t="shared" si="5"/>
        <v>0</v>
      </c>
    </row>
    <row r="159" spans="1:5" ht="18" customHeight="1" x14ac:dyDescent="0.2">
      <c r="A159" s="51">
        <v>145</v>
      </c>
      <c r="B159" s="52"/>
      <c r="C159" s="53" t="s">
        <v>11</v>
      </c>
      <c r="D159" s="54"/>
      <c r="E159" s="55" t="b">
        <f t="shared" si="5"/>
        <v>0</v>
      </c>
    </row>
    <row r="160" spans="1:5" ht="18" customHeight="1" x14ac:dyDescent="0.2">
      <c r="A160" s="51">
        <v>146</v>
      </c>
      <c r="B160" s="168" t="s">
        <v>669</v>
      </c>
      <c r="C160" s="53" t="s">
        <v>12</v>
      </c>
      <c r="D160" s="166">
        <v>2</v>
      </c>
      <c r="E160" s="55">
        <f t="shared" ref="E160:E174" si="6">IF(C160="PP",IF(D160=1,300,IF(D160=2,230,IF(D160=3,200,IF(D160=4,170,IF(D160=5,135,IF(D160=6,100)))))))</f>
        <v>230</v>
      </c>
    </row>
    <row r="161" spans="1:5" ht="18" customHeight="1" x14ac:dyDescent="0.2">
      <c r="A161" s="51">
        <v>147</v>
      </c>
      <c r="B161" s="52"/>
      <c r="C161" s="53" t="s">
        <v>12</v>
      </c>
      <c r="D161" s="54"/>
      <c r="E161" s="55" t="b">
        <f t="shared" si="6"/>
        <v>0</v>
      </c>
    </row>
    <row r="162" spans="1:5" ht="18" customHeight="1" x14ac:dyDescent="0.2">
      <c r="A162" s="51">
        <v>148</v>
      </c>
      <c r="B162" s="52"/>
      <c r="C162" s="53" t="s">
        <v>12</v>
      </c>
      <c r="D162" s="54"/>
      <c r="E162" s="55" t="b">
        <f t="shared" si="6"/>
        <v>0</v>
      </c>
    </row>
    <row r="163" spans="1:5" ht="18" customHeight="1" x14ac:dyDescent="0.2">
      <c r="A163" s="51">
        <v>149</v>
      </c>
      <c r="B163" s="52"/>
      <c r="C163" s="53" t="s">
        <v>12</v>
      </c>
      <c r="D163" s="54"/>
      <c r="E163" s="55" t="b">
        <f t="shared" si="6"/>
        <v>0</v>
      </c>
    </row>
    <row r="164" spans="1:5" ht="18" customHeight="1" x14ac:dyDescent="0.2">
      <c r="A164" s="51">
        <v>150</v>
      </c>
      <c r="B164" s="52"/>
      <c r="C164" s="53" t="s">
        <v>12</v>
      </c>
      <c r="D164" s="54"/>
      <c r="E164" s="55" t="b">
        <f t="shared" si="6"/>
        <v>0</v>
      </c>
    </row>
    <row r="165" spans="1:5" ht="18" customHeight="1" x14ac:dyDescent="0.2">
      <c r="A165" s="51">
        <v>151</v>
      </c>
      <c r="B165" s="52"/>
      <c r="C165" s="53" t="s">
        <v>12</v>
      </c>
      <c r="D165" s="54"/>
      <c r="E165" s="55" t="b">
        <f t="shared" si="6"/>
        <v>0</v>
      </c>
    </row>
    <row r="166" spans="1:5" ht="18" customHeight="1" x14ac:dyDescent="0.2">
      <c r="A166" s="51">
        <v>152</v>
      </c>
      <c r="B166" s="52"/>
      <c r="C166" s="53" t="s">
        <v>12</v>
      </c>
      <c r="D166" s="54"/>
      <c r="E166" s="55" t="b">
        <f t="shared" si="6"/>
        <v>0</v>
      </c>
    </row>
    <row r="167" spans="1:5" ht="18" customHeight="1" x14ac:dyDescent="0.2">
      <c r="A167" s="51">
        <v>153</v>
      </c>
      <c r="B167" s="52"/>
      <c r="C167" s="53" t="s">
        <v>12</v>
      </c>
      <c r="D167" s="54"/>
      <c r="E167" s="55" t="b">
        <f t="shared" si="6"/>
        <v>0</v>
      </c>
    </row>
    <row r="168" spans="1:5" ht="18" customHeight="1" x14ac:dyDescent="0.2">
      <c r="A168" s="51">
        <v>154</v>
      </c>
      <c r="B168" s="52"/>
      <c r="C168" s="53" t="s">
        <v>12</v>
      </c>
      <c r="D168" s="54"/>
      <c r="E168" s="55" t="b">
        <f t="shared" si="6"/>
        <v>0</v>
      </c>
    </row>
    <row r="169" spans="1:5" ht="18" customHeight="1" x14ac:dyDescent="0.2">
      <c r="A169" s="51">
        <v>155</v>
      </c>
      <c r="B169" s="52"/>
      <c r="C169" s="53" t="s">
        <v>12</v>
      </c>
      <c r="D169" s="54"/>
      <c r="E169" s="55" t="b">
        <f t="shared" si="6"/>
        <v>0</v>
      </c>
    </row>
    <row r="170" spans="1:5" ht="18" customHeight="1" x14ac:dyDescent="0.2">
      <c r="A170" s="51">
        <v>156</v>
      </c>
      <c r="B170" s="52"/>
      <c r="C170" s="53" t="s">
        <v>12</v>
      </c>
      <c r="D170" s="54"/>
      <c r="E170" s="55" t="b">
        <f t="shared" si="6"/>
        <v>0</v>
      </c>
    </row>
    <row r="171" spans="1:5" ht="18" customHeight="1" x14ac:dyDescent="0.2">
      <c r="A171" s="51">
        <v>157</v>
      </c>
      <c r="B171" s="52"/>
      <c r="C171" s="53" t="s">
        <v>12</v>
      </c>
      <c r="D171" s="54"/>
      <c r="E171" s="55" t="b">
        <f t="shared" si="6"/>
        <v>0</v>
      </c>
    </row>
    <row r="172" spans="1:5" ht="18" customHeight="1" x14ac:dyDescent="0.2">
      <c r="A172" s="51">
        <v>158</v>
      </c>
      <c r="B172" s="52"/>
      <c r="C172" s="53" t="s">
        <v>12</v>
      </c>
      <c r="D172" s="54"/>
      <c r="E172" s="55" t="b">
        <f t="shared" si="6"/>
        <v>0</v>
      </c>
    </row>
    <row r="173" spans="1:5" ht="18" customHeight="1" x14ac:dyDescent="0.2">
      <c r="A173" s="51">
        <v>159</v>
      </c>
      <c r="B173" s="52"/>
      <c r="C173" s="53" t="s">
        <v>12</v>
      </c>
      <c r="D173" s="54"/>
      <c r="E173" s="55" t="b">
        <f t="shared" si="6"/>
        <v>0</v>
      </c>
    </row>
    <row r="174" spans="1:5" ht="18" customHeight="1" x14ac:dyDescent="0.2">
      <c r="A174" s="51">
        <v>160</v>
      </c>
      <c r="B174" s="52"/>
      <c r="C174" s="53" t="s">
        <v>12</v>
      </c>
      <c r="D174" s="54"/>
      <c r="E174" s="55" t="b">
        <f t="shared" si="6"/>
        <v>0</v>
      </c>
    </row>
    <row r="175" spans="1:5" ht="18" customHeight="1" x14ac:dyDescent="0.2">
      <c r="A175" s="51">
        <v>161</v>
      </c>
      <c r="B175" s="52"/>
      <c r="C175" s="53" t="s">
        <v>17</v>
      </c>
      <c r="D175" s="54"/>
      <c r="E175" s="55" t="b">
        <f>IF(C175="RS",IF(D175=1,1000))</f>
        <v>0</v>
      </c>
    </row>
    <row r="176" spans="1:5" ht="18" customHeight="1" x14ac:dyDescent="0.2">
      <c r="A176" s="51">
        <v>162</v>
      </c>
      <c r="B176" s="112"/>
      <c r="C176" s="53" t="s">
        <v>17</v>
      </c>
      <c r="D176" s="54"/>
      <c r="E176" s="55" t="b">
        <f>IF(C176="RS",IF(D176=1,1000))</f>
        <v>0</v>
      </c>
    </row>
    <row r="177" spans="1:5" ht="18" customHeight="1" x14ac:dyDescent="0.2">
      <c r="A177" s="51">
        <v>163</v>
      </c>
      <c r="B177" s="52"/>
      <c r="C177" s="53" t="s">
        <v>18</v>
      </c>
      <c r="D177" s="54"/>
      <c r="E177" s="55" t="b">
        <f>IF(C177="RP",IF(D177=1,200))</f>
        <v>0</v>
      </c>
    </row>
    <row r="178" spans="1:5" ht="18" customHeight="1" x14ac:dyDescent="0.2">
      <c r="A178" s="51">
        <v>164</v>
      </c>
      <c r="B178" s="112"/>
      <c r="C178" s="53" t="s">
        <v>18</v>
      </c>
      <c r="D178" s="54"/>
      <c r="E178" s="55" t="b">
        <f>IF(C178="RP",IF(D178=1,200))</f>
        <v>0</v>
      </c>
    </row>
    <row r="179" spans="1:5" ht="24.6" customHeight="1" x14ac:dyDescent="0.2">
      <c r="A179" s="269" t="s">
        <v>20</v>
      </c>
      <c r="B179" s="270"/>
      <c r="C179" s="270"/>
      <c r="D179" s="271"/>
      <c r="E179" s="57">
        <f>SUM(E15:E178)</f>
        <v>17513</v>
      </c>
    </row>
    <row r="180" spans="1:5" ht="20.45" customHeight="1" x14ac:dyDescent="0.2">
      <c r="A180" s="47"/>
      <c r="B180" s="47"/>
      <c r="C180" s="47"/>
      <c r="D180" s="47"/>
      <c r="E180" s="47"/>
    </row>
    <row r="181" spans="1:5" ht="25.15" customHeight="1" x14ac:dyDescent="0.35">
      <c r="A181" s="272" t="s">
        <v>21</v>
      </c>
      <c r="B181" s="273"/>
      <c r="C181" s="273"/>
      <c r="D181" s="273"/>
      <c r="E181" s="273"/>
    </row>
    <row r="182" spans="1:5" ht="53.45" customHeight="1" x14ac:dyDescent="0.2">
      <c r="A182" s="48" t="s">
        <v>0</v>
      </c>
      <c r="B182" s="49" t="s">
        <v>69</v>
      </c>
      <c r="C182" s="50" t="s">
        <v>55</v>
      </c>
      <c r="D182" s="50" t="s">
        <v>3</v>
      </c>
      <c r="E182" s="50" t="s">
        <v>2</v>
      </c>
    </row>
    <row r="183" spans="1:5" ht="19.899999999999999" customHeight="1" x14ac:dyDescent="0.2">
      <c r="A183" s="51">
        <v>1</v>
      </c>
      <c r="B183" s="52" t="s">
        <v>25</v>
      </c>
      <c r="C183" s="58"/>
      <c r="D183" s="59" t="s">
        <v>24</v>
      </c>
      <c r="E183" s="60" t="b">
        <f>IF(D183="M",IF(C183=1,3000))</f>
        <v>0</v>
      </c>
    </row>
    <row r="184" spans="1:5" ht="19.899999999999999" customHeight="1" x14ac:dyDescent="0.2">
      <c r="A184" s="51">
        <v>2</v>
      </c>
      <c r="B184" s="52" t="s">
        <v>26</v>
      </c>
      <c r="C184" s="58"/>
      <c r="D184" s="59" t="s">
        <v>24</v>
      </c>
      <c r="E184" s="60" t="b">
        <f>IF(D184="M",IF(C184=1,2500))</f>
        <v>0</v>
      </c>
    </row>
    <row r="185" spans="1:5" ht="19.899999999999999" customHeight="1" x14ac:dyDescent="0.2">
      <c r="A185" s="51">
        <v>3</v>
      </c>
      <c r="B185" s="52" t="s">
        <v>101</v>
      </c>
      <c r="C185" s="61"/>
      <c r="D185" s="59">
        <v>1500</v>
      </c>
      <c r="E185" s="60">
        <f>PRODUCT(C185*D185)</f>
        <v>0</v>
      </c>
    </row>
    <row r="186" spans="1:5" ht="19.899999999999999" customHeight="1" x14ac:dyDescent="0.2">
      <c r="A186" s="51">
        <v>4</v>
      </c>
      <c r="B186" s="52" t="s">
        <v>100</v>
      </c>
      <c r="C186" s="61"/>
      <c r="D186" s="59">
        <v>1000</v>
      </c>
      <c r="E186" s="60">
        <f>PRODUCT(C186*D186)</f>
        <v>0</v>
      </c>
    </row>
    <row r="187" spans="1:5" ht="19.899999999999999" customHeight="1" x14ac:dyDescent="0.2">
      <c r="A187" s="51">
        <v>5</v>
      </c>
      <c r="B187" s="52" t="s">
        <v>140</v>
      </c>
      <c r="C187" s="61"/>
      <c r="D187" s="59">
        <v>500</v>
      </c>
      <c r="E187" s="60">
        <f>PRODUCT(C187*D187)</f>
        <v>0</v>
      </c>
    </row>
    <row r="188" spans="1:5" ht="19.899999999999999" customHeight="1" x14ac:dyDescent="0.2">
      <c r="A188" s="51">
        <v>6</v>
      </c>
      <c r="B188" s="52" t="s">
        <v>27</v>
      </c>
      <c r="C188" s="61"/>
      <c r="D188" s="59">
        <v>300</v>
      </c>
      <c r="E188" s="60">
        <f>PRODUCT(C188*D188)</f>
        <v>0</v>
      </c>
    </row>
    <row r="189" spans="1:5" ht="33.6" customHeight="1" x14ac:dyDescent="0.2">
      <c r="A189" s="51">
        <v>7</v>
      </c>
      <c r="B189" s="52" t="s">
        <v>28</v>
      </c>
      <c r="C189" s="61"/>
      <c r="D189" s="59">
        <v>200</v>
      </c>
      <c r="E189" s="60">
        <f>PRODUCT(C189*D189)</f>
        <v>0</v>
      </c>
    </row>
    <row r="190" spans="1:5" ht="25.15" customHeight="1" x14ac:dyDescent="0.2">
      <c r="A190" s="269" t="s">
        <v>22</v>
      </c>
      <c r="B190" s="270"/>
      <c r="C190" s="270"/>
      <c r="D190" s="271"/>
      <c r="E190" s="62">
        <f>SUM(E183:E189)</f>
        <v>0</v>
      </c>
    </row>
    <row r="191" spans="1:5" ht="18.600000000000001" customHeight="1" x14ac:dyDescent="0.2">
      <c r="A191" s="63"/>
      <c r="B191" s="64"/>
      <c r="C191" s="64"/>
      <c r="D191" s="64"/>
      <c r="E191" s="65"/>
    </row>
    <row r="192" spans="1:5" ht="57" customHeight="1" x14ac:dyDescent="0.2">
      <c r="A192" s="264" t="s">
        <v>70</v>
      </c>
      <c r="B192" s="265"/>
      <c r="C192" s="265"/>
      <c r="D192" s="265"/>
      <c r="E192" s="265"/>
    </row>
    <row r="193" spans="1:9" ht="17.45" customHeight="1" x14ac:dyDescent="0.2"/>
    <row r="194" spans="1:9" ht="27" customHeight="1" x14ac:dyDescent="0.2">
      <c r="A194" s="240" t="s">
        <v>6</v>
      </c>
      <c r="B194" s="241"/>
      <c r="C194" s="241"/>
      <c r="D194" s="241"/>
      <c r="E194" s="242"/>
    </row>
    <row r="195" spans="1:9" ht="51" customHeight="1" x14ac:dyDescent="0.2">
      <c r="A195" s="66" t="s">
        <v>0</v>
      </c>
      <c r="B195" s="67" t="s">
        <v>71</v>
      </c>
      <c r="C195" s="68" t="s">
        <v>14</v>
      </c>
      <c r="D195" s="69" t="s">
        <v>1</v>
      </c>
      <c r="E195" s="69" t="s">
        <v>2</v>
      </c>
    </row>
    <row r="196" spans="1:9" ht="19.899999999999999" customHeight="1" x14ac:dyDescent="0.2">
      <c r="A196" s="66">
        <v>1</v>
      </c>
      <c r="B196" s="70" t="s">
        <v>82</v>
      </c>
      <c r="C196" s="71"/>
      <c r="D196" s="72">
        <v>20</v>
      </c>
      <c r="E196" s="73">
        <f t="shared" ref="E196:E202" si="7">PRODUCT(C196*D196)</f>
        <v>0</v>
      </c>
    </row>
    <row r="197" spans="1:9" ht="19.899999999999999" customHeight="1" x14ac:dyDescent="0.2">
      <c r="A197" s="66">
        <v>2</v>
      </c>
      <c r="B197" s="70" t="s">
        <v>83</v>
      </c>
      <c r="C197" s="71"/>
      <c r="D197" s="72">
        <v>20</v>
      </c>
      <c r="E197" s="73">
        <f t="shared" si="7"/>
        <v>0</v>
      </c>
    </row>
    <row r="198" spans="1:9" ht="19.899999999999999" customHeight="1" x14ac:dyDescent="0.2">
      <c r="A198" s="66">
        <v>3</v>
      </c>
      <c r="B198" s="70" t="s">
        <v>84</v>
      </c>
      <c r="C198" s="71"/>
      <c r="D198" s="72">
        <v>20</v>
      </c>
      <c r="E198" s="73">
        <f t="shared" si="7"/>
        <v>0</v>
      </c>
    </row>
    <row r="199" spans="1:9" ht="19.899999999999999" customHeight="1" x14ac:dyDescent="0.2">
      <c r="A199" s="66">
        <v>4</v>
      </c>
      <c r="B199" s="70" t="s">
        <v>85</v>
      </c>
      <c r="C199" s="71"/>
      <c r="D199" s="72">
        <v>20</v>
      </c>
      <c r="E199" s="73">
        <f t="shared" si="7"/>
        <v>0</v>
      </c>
    </row>
    <row r="200" spans="1:9" ht="19.899999999999999" customHeight="1" x14ac:dyDescent="0.2">
      <c r="A200" s="66">
        <v>5</v>
      </c>
      <c r="B200" s="74" t="s">
        <v>86</v>
      </c>
      <c r="C200" s="71"/>
      <c r="D200" s="72">
        <v>20</v>
      </c>
      <c r="E200" s="73">
        <f t="shared" si="7"/>
        <v>0</v>
      </c>
    </row>
    <row r="201" spans="1:9" ht="19.899999999999999" customHeight="1" x14ac:dyDescent="0.2">
      <c r="A201" s="66">
        <v>6</v>
      </c>
      <c r="B201" s="70" t="s">
        <v>4</v>
      </c>
      <c r="C201" s="172">
        <v>5</v>
      </c>
      <c r="D201" s="72">
        <v>100</v>
      </c>
      <c r="E201" s="73">
        <f t="shared" si="7"/>
        <v>500</v>
      </c>
    </row>
    <row r="202" spans="1:9" ht="22.15" customHeight="1" x14ac:dyDescent="0.2">
      <c r="A202" s="66">
        <v>7</v>
      </c>
      <c r="B202" s="70" t="s">
        <v>61</v>
      </c>
      <c r="C202" s="71"/>
      <c r="D202" s="72">
        <v>50</v>
      </c>
      <c r="E202" s="73">
        <f t="shared" si="7"/>
        <v>0</v>
      </c>
    </row>
    <row r="203" spans="1:9" ht="23.45" customHeight="1" x14ac:dyDescent="0.2">
      <c r="A203" s="245" t="s">
        <v>16</v>
      </c>
      <c r="B203" s="250"/>
      <c r="C203" s="250"/>
      <c r="D203" s="251"/>
      <c r="E203" s="57">
        <f>SUM(E196:E202)</f>
        <v>500</v>
      </c>
    </row>
    <row r="204" spans="1:9" ht="19.149999999999999" customHeight="1" x14ac:dyDescent="0.2">
      <c r="A204" s="75"/>
      <c r="B204" s="76"/>
      <c r="C204" s="77"/>
      <c r="D204" s="77"/>
      <c r="E204" s="78"/>
    </row>
    <row r="205" spans="1:9" ht="27" customHeight="1" x14ac:dyDescent="0.35">
      <c r="A205" s="240" t="s">
        <v>72</v>
      </c>
      <c r="B205" s="248"/>
      <c r="C205" s="248"/>
      <c r="D205" s="248"/>
      <c r="E205" s="249"/>
    </row>
    <row r="206" spans="1:9" ht="40.15" customHeight="1" x14ac:dyDescent="0.2">
      <c r="A206" s="66" t="s">
        <v>0</v>
      </c>
      <c r="B206" s="67" t="s">
        <v>73</v>
      </c>
      <c r="C206" s="68" t="s">
        <v>13</v>
      </c>
      <c r="D206" s="68" t="s">
        <v>19</v>
      </c>
      <c r="E206" s="68" t="s">
        <v>2</v>
      </c>
    </row>
    <row r="207" spans="1:9" ht="18" customHeight="1" x14ac:dyDescent="0.2">
      <c r="A207" s="79">
        <v>1</v>
      </c>
      <c r="B207" s="52"/>
      <c r="C207" s="80" t="s">
        <v>10</v>
      </c>
      <c r="D207" s="54"/>
      <c r="E207" s="55" t="b">
        <f>IF(C207="PS",IF(D207=1,800,IF(D207=2,630,IF(D207=3,530,IF(D207=4,450,IF(D207=5,360,IF(D207=6,270)))))))</f>
        <v>0</v>
      </c>
      <c r="H207" s="81"/>
      <c r="I207" s="82"/>
    </row>
    <row r="208" spans="1:9" ht="18" customHeight="1" x14ac:dyDescent="0.2">
      <c r="A208" s="79">
        <v>2</v>
      </c>
      <c r="B208" s="52"/>
      <c r="C208" s="80" t="s">
        <v>10</v>
      </c>
      <c r="D208" s="54"/>
      <c r="E208" s="55" t="b">
        <f>IF(C208="PS",IF(D208=1,800,IF(D208=2,630,IF(D208=3,530,IF(D208=4,450,IF(D208=5,360,IF(D208=6,270)))))))</f>
        <v>0</v>
      </c>
      <c r="H208" s="81"/>
      <c r="I208" s="82"/>
    </row>
    <row r="209" spans="1:9" ht="18" customHeight="1" x14ac:dyDescent="0.2">
      <c r="A209" s="79">
        <v>3</v>
      </c>
      <c r="B209" s="168" t="s">
        <v>668</v>
      </c>
      <c r="C209" s="80" t="s">
        <v>11</v>
      </c>
      <c r="D209" s="166">
        <v>5</v>
      </c>
      <c r="E209" s="55">
        <f t="shared" ref="E209:E228" si="8">IF(C209="MP",IF(D209=1,200,IF(D209=2,160,IF(D209=3,130,IF(D209=4,110,IF(D209=5,90,IF(D209=6,70)))))))</f>
        <v>90</v>
      </c>
      <c r="H209" s="81"/>
      <c r="I209" s="82"/>
    </row>
    <row r="210" spans="1:9" ht="18" customHeight="1" x14ac:dyDescent="0.2">
      <c r="A210" s="79">
        <v>4</v>
      </c>
      <c r="B210" s="168" t="s">
        <v>667</v>
      </c>
      <c r="C210" s="80" t="s">
        <v>11</v>
      </c>
      <c r="D210" s="166">
        <v>2</v>
      </c>
      <c r="E210" s="55">
        <f t="shared" si="8"/>
        <v>160</v>
      </c>
      <c r="H210" s="81"/>
      <c r="I210" s="82"/>
    </row>
    <row r="211" spans="1:9" ht="18" customHeight="1" x14ac:dyDescent="0.2">
      <c r="A211" s="79">
        <v>5</v>
      </c>
      <c r="B211" s="168" t="s">
        <v>666</v>
      </c>
      <c r="C211" s="80" t="s">
        <v>11</v>
      </c>
      <c r="D211" s="166">
        <v>6</v>
      </c>
      <c r="E211" s="55">
        <f t="shared" si="8"/>
        <v>70</v>
      </c>
      <c r="H211" s="81"/>
      <c r="I211" s="82"/>
    </row>
    <row r="212" spans="1:9" ht="18" customHeight="1" x14ac:dyDescent="0.2">
      <c r="A212" s="79">
        <v>6</v>
      </c>
      <c r="B212" s="168" t="s">
        <v>665</v>
      </c>
      <c r="C212" s="80" t="s">
        <v>11</v>
      </c>
      <c r="D212" s="166">
        <v>2</v>
      </c>
      <c r="E212" s="55">
        <f t="shared" si="8"/>
        <v>160</v>
      </c>
      <c r="H212" s="81"/>
      <c r="I212" s="82"/>
    </row>
    <row r="213" spans="1:9" ht="18" customHeight="1" x14ac:dyDescent="0.2">
      <c r="A213" s="79">
        <v>7</v>
      </c>
      <c r="B213" s="52"/>
      <c r="C213" s="80" t="s">
        <v>11</v>
      </c>
      <c r="D213" s="54"/>
      <c r="E213" s="55" t="b">
        <f t="shared" si="8"/>
        <v>0</v>
      </c>
      <c r="H213" s="81"/>
      <c r="I213" s="82"/>
    </row>
    <row r="214" spans="1:9" ht="18" customHeight="1" x14ac:dyDescent="0.2">
      <c r="A214" s="79">
        <v>8</v>
      </c>
      <c r="B214" s="52"/>
      <c r="C214" s="80" t="s">
        <v>11</v>
      </c>
      <c r="D214" s="54"/>
      <c r="E214" s="55" t="b">
        <f t="shared" si="8"/>
        <v>0</v>
      </c>
      <c r="H214" s="81"/>
      <c r="I214" s="82"/>
    </row>
    <row r="215" spans="1:9" ht="18" customHeight="1" x14ac:dyDescent="0.2">
      <c r="A215" s="79">
        <v>9</v>
      </c>
      <c r="B215" s="52"/>
      <c r="C215" s="80" t="s">
        <v>11</v>
      </c>
      <c r="D215" s="54"/>
      <c r="E215" s="55" t="b">
        <f t="shared" si="8"/>
        <v>0</v>
      </c>
      <c r="H215" s="81"/>
      <c r="I215" s="82"/>
    </row>
    <row r="216" spans="1:9" ht="18" customHeight="1" x14ac:dyDescent="0.2">
      <c r="A216" s="79">
        <v>10</v>
      </c>
      <c r="B216" s="52"/>
      <c r="C216" s="80" t="s">
        <v>11</v>
      </c>
      <c r="D216" s="54"/>
      <c r="E216" s="55" t="b">
        <f t="shared" si="8"/>
        <v>0</v>
      </c>
      <c r="H216" s="81"/>
      <c r="I216" s="82"/>
    </row>
    <row r="217" spans="1:9" ht="18" customHeight="1" x14ac:dyDescent="0.2">
      <c r="A217" s="79">
        <v>11</v>
      </c>
      <c r="B217" s="52"/>
      <c r="C217" s="80" t="s">
        <v>11</v>
      </c>
      <c r="D217" s="54"/>
      <c r="E217" s="55" t="b">
        <f t="shared" si="8"/>
        <v>0</v>
      </c>
      <c r="H217" s="81"/>
      <c r="I217" s="82"/>
    </row>
    <row r="218" spans="1:9" ht="18" customHeight="1" x14ac:dyDescent="0.2">
      <c r="A218" s="79">
        <v>12</v>
      </c>
      <c r="B218" s="52"/>
      <c r="C218" s="80" t="s">
        <v>11</v>
      </c>
      <c r="D218" s="54"/>
      <c r="E218" s="55" t="b">
        <f t="shared" si="8"/>
        <v>0</v>
      </c>
      <c r="H218" s="81"/>
      <c r="I218" s="82"/>
    </row>
    <row r="219" spans="1:9" ht="18" customHeight="1" x14ac:dyDescent="0.2">
      <c r="A219" s="79">
        <v>13</v>
      </c>
      <c r="B219" s="52"/>
      <c r="C219" s="80" t="s">
        <v>11</v>
      </c>
      <c r="D219" s="54"/>
      <c r="E219" s="55" t="b">
        <f t="shared" si="8"/>
        <v>0</v>
      </c>
      <c r="H219" s="81"/>
      <c r="I219" s="82"/>
    </row>
    <row r="220" spans="1:9" ht="18" customHeight="1" x14ac:dyDescent="0.2">
      <c r="A220" s="79">
        <v>14</v>
      </c>
      <c r="B220" s="52"/>
      <c r="C220" s="80" t="s">
        <v>11</v>
      </c>
      <c r="D220" s="54"/>
      <c r="E220" s="55" t="b">
        <f t="shared" si="8"/>
        <v>0</v>
      </c>
      <c r="H220" s="81"/>
      <c r="I220" s="82"/>
    </row>
    <row r="221" spans="1:9" ht="18" customHeight="1" x14ac:dyDescent="0.2">
      <c r="A221" s="79">
        <v>15</v>
      </c>
      <c r="B221" s="52"/>
      <c r="C221" s="80" t="s">
        <v>11</v>
      </c>
      <c r="D221" s="54"/>
      <c r="E221" s="55" t="b">
        <f t="shared" si="8"/>
        <v>0</v>
      </c>
      <c r="H221" s="81"/>
      <c r="I221" s="82"/>
    </row>
    <row r="222" spans="1:9" ht="18" customHeight="1" x14ac:dyDescent="0.2">
      <c r="A222" s="79">
        <v>16</v>
      </c>
      <c r="B222" s="52"/>
      <c r="C222" s="80" t="s">
        <v>11</v>
      </c>
      <c r="D222" s="54"/>
      <c r="E222" s="55" t="b">
        <f t="shared" si="8"/>
        <v>0</v>
      </c>
      <c r="H222" s="81"/>
      <c r="I222" s="82"/>
    </row>
    <row r="223" spans="1:9" ht="18" customHeight="1" x14ac:dyDescent="0.2">
      <c r="A223" s="79">
        <v>17</v>
      </c>
      <c r="B223" s="52"/>
      <c r="C223" s="80" t="s">
        <v>11</v>
      </c>
      <c r="D223" s="54"/>
      <c r="E223" s="55" t="b">
        <f t="shared" si="8"/>
        <v>0</v>
      </c>
      <c r="H223" s="81"/>
      <c r="I223" s="82"/>
    </row>
    <row r="224" spans="1:9" ht="18" customHeight="1" x14ac:dyDescent="0.2">
      <c r="A224" s="79">
        <v>18</v>
      </c>
      <c r="B224" s="52"/>
      <c r="C224" s="80" t="s">
        <v>11</v>
      </c>
      <c r="D224" s="54"/>
      <c r="E224" s="55" t="b">
        <f t="shared" si="8"/>
        <v>0</v>
      </c>
      <c r="H224" s="81"/>
      <c r="I224" s="82"/>
    </row>
    <row r="225" spans="1:9" ht="18" customHeight="1" x14ac:dyDescent="0.2">
      <c r="A225" s="79">
        <v>19</v>
      </c>
      <c r="B225" s="52"/>
      <c r="C225" s="80" t="s">
        <v>11</v>
      </c>
      <c r="D225" s="54"/>
      <c r="E225" s="55" t="b">
        <f t="shared" si="8"/>
        <v>0</v>
      </c>
      <c r="H225" s="81"/>
      <c r="I225" s="82"/>
    </row>
    <row r="226" spans="1:9" ht="18" customHeight="1" x14ac:dyDescent="0.2">
      <c r="A226" s="79">
        <v>20</v>
      </c>
      <c r="B226" s="52"/>
      <c r="C226" s="80" t="s">
        <v>11</v>
      </c>
      <c r="D226" s="54"/>
      <c r="E226" s="55" t="b">
        <f t="shared" si="8"/>
        <v>0</v>
      </c>
      <c r="H226" s="81"/>
      <c r="I226" s="82"/>
    </row>
    <row r="227" spans="1:9" ht="18" customHeight="1" x14ac:dyDescent="0.2">
      <c r="A227" s="79">
        <v>21</v>
      </c>
      <c r="B227" s="52"/>
      <c r="C227" s="80" t="s">
        <v>11</v>
      </c>
      <c r="D227" s="54"/>
      <c r="E227" s="55" t="b">
        <f t="shared" si="8"/>
        <v>0</v>
      </c>
      <c r="H227" s="81"/>
      <c r="I227" s="82"/>
    </row>
    <row r="228" spans="1:9" ht="18" customHeight="1" x14ac:dyDescent="0.2">
      <c r="A228" s="79">
        <v>22</v>
      </c>
      <c r="B228" s="52"/>
      <c r="C228" s="80" t="s">
        <v>11</v>
      </c>
      <c r="D228" s="54"/>
      <c r="E228" s="55" t="b">
        <f t="shared" si="8"/>
        <v>0</v>
      </c>
      <c r="H228" s="81"/>
      <c r="I228" s="82"/>
    </row>
    <row r="229" spans="1:9" ht="18" customHeight="1" x14ac:dyDescent="0.2">
      <c r="A229" s="79">
        <v>23</v>
      </c>
      <c r="B229" s="52"/>
      <c r="C229" s="80" t="s">
        <v>12</v>
      </c>
      <c r="D229" s="54"/>
      <c r="E229" s="55" t="b">
        <f t="shared" ref="E229:E243" si="9">IF(C229="PP",IF(D229=1,200,IF(D229=2,160,IF(D229=3,130,IF(D229=4,110,IF(D229=5,90,IF(D229=6,70)))))))</f>
        <v>0</v>
      </c>
      <c r="H229" s="81"/>
    </row>
    <row r="230" spans="1:9" ht="18" customHeight="1" x14ac:dyDescent="0.2">
      <c r="A230" s="79">
        <v>24</v>
      </c>
      <c r="B230" s="52"/>
      <c r="C230" s="80" t="s">
        <v>12</v>
      </c>
      <c r="D230" s="54"/>
      <c r="E230" s="55" t="b">
        <f t="shared" si="9"/>
        <v>0</v>
      </c>
      <c r="H230" s="81"/>
    </row>
    <row r="231" spans="1:9" ht="18" customHeight="1" x14ac:dyDescent="0.2">
      <c r="A231" s="79">
        <v>25</v>
      </c>
      <c r="B231" s="52"/>
      <c r="C231" s="80" t="s">
        <v>12</v>
      </c>
      <c r="D231" s="54"/>
      <c r="E231" s="55" t="b">
        <f t="shared" si="9"/>
        <v>0</v>
      </c>
      <c r="H231" s="81"/>
    </row>
    <row r="232" spans="1:9" ht="18" customHeight="1" x14ac:dyDescent="0.2">
      <c r="A232" s="79">
        <v>26</v>
      </c>
      <c r="B232" s="52"/>
      <c r="C232" s="80" t="s">
        <v>12</v>
      </c>
      <c r="D232" s="54"/>
      <c r="E232" s="55" t="b">
        <f t="shared" si="9"/>
        <v>0</v>
      </c>
      <c r="H232" s="81"/>
    </row>
    <row r="233" spans="1:9" ht="18" customHeight="1" x14ac:dyDescent="0.2">
      <c r="A233" s="79">
        <v>27</v>
      </c>
      <c r="B233" s="52"/>
      <c r="C233" s="80" t="s">
        <v>12</v>
      </c>
      <c r="D233" s="54"/>
      <c r="E233" s="55" t="b">
        <f t="shared" si="9"/>
        <v>0</v>
      </c>
      <c r="H233" s="81"/>
    </row>
    <row r="234" spans="1:9" ht="18" customHeight="1" x14ac:dyDescent="0.2">
      <c r="A234" s="79">
        <v>28</v>
      </c>
      <c r="B234" s="52"/>
      <c r="C234" s="80" t="s">
        <v>12</v>
      </c>
      <c r="D234" s="54"/>
      <c r="E234" s="55" t="b">
        <f t="shared" si="9"/>
        <v>0</v>
      </c>
      <c r="H234" s="81"/>
    </row>
    <row r="235" spans="1:9" ht="18" customHeight="1" x14ac:dyDescent="0.2">
      <c r="A235" s="79">
        <v>29</v>
      </c>
      <c r="B235" s="52"/>
      <c r="C235" s="80" t="s">
        <v>12</v>
      </c>
      <c r="D235" s="54"/>
      <c r="E235" s="55" t="b">
        <f t="shared" si="9"/>
        <v>0</v>
      </c>
      <c r="H235" s="81"/>
    </row>
    <row r="236" spans="1:9" ht="18" customHeight="1" x14ac:dyDescent="0.2">
      <c r="A236" s="79">
        <v>30</v>
      </c>
      <c r="B236" s="52"/>
      <c r="C236" s="80" t="s">
        <v>12</v>
      </c>
      <c r="D236" s="54"/>
      <c r="E236" s="55" t="b">
        <f t="shared" si="9"/>
        <v>0</v>
      </c>
      <c r="H236" s="81"/>
    </row>
    <row r="237" spans="1:9" ht="18" customHeight="1" x14ac:dyDescent="0.2">
      <c r="A237" s="79">
        <v>31</v>
      </c>
      <c r="B237" s="52"/>
      <c r="C237" s="80" t="s">
        <v>12</v>
      </c>
      <c r="D237" s="54"/>
      <c r="E237" s="55" t="b">
        <f t="shared" si="9"/>
        <v>0</v>
      </c>
      <c r="H237" s="81"/>
    </row>
    <row r="238" spans="1:9" ht="18" customHeight="1" x14ac:dyDescent="0.2">
      <c r="A238" s="79">
        <v>32</v>
      </c>
      <c r="B238" s="52"/>
      <c r="C238" s="80" t="s">
        <v>12</v>
      </c>
      <c r="D238" s="54"/>
      <c r="E238" s="55" t="b">
        <f t="shared" si="9"/>
        <v>0</v>
      </c>
      <c r="H238" s="81"/>
    </row>
    <row r="239" spans="1:9" ht="18" customHeight="1" x14ac:dyDescent="0.2">
      <c r="A239" s="79">
        <v>33</v>
      </c>
      <c r="B239" s="52"/>
      <c r="C239" s="80" t="s">
        <v>12</v>
      </c>
      <c r="D239" s="54"/>
      <c r="E239" s="55" t="b">
        <f t="shared" si="9"/>
        <v>0</v>
      </c>
      <c r="H239" s="81"/>
    </row>
    <row r="240" spans="1:9" ht="18" customHeight="1" x14ac:dyDescent="0.2">
      <c r="A240" s="79">
        <v>34</v>
      </c>
      <c r="B240" s="52"/>
      <c r="C240" s="80" t="s">
        <v>12</v>
      </c>
      <c r="D240" s="54"/>
      <c r="E240" s="55" t="b">
        <f t="shared" si="9"/>
        <v>0</v>
      </c>
      <c r="H240" s="81"/>
    </row>
    <row r="241" spans="1:9" ht="18" customHeight="1" x14ac:dyDescent="0.2">
      <c r="A241" s="79">
        <v>35</v>
      </c>
      <c r="B241" s="52"/>
      <c r="C241" s="80" t="s">
        <v>12</v>
      </c>
      <c r="D241" s="54"/>
      <c r="E241" s="55" t="b">
        <f t="shared" si="9"/>
        <v>0</v>
      </c>
      <c r="H241" s="81"/>
    </row>
    <row r="242" spans="1:9" ht="18" customHeight="1" x14ac:dyDescent="0.2">
      <c r="A242" s="79">
        <v>36</v>
      </c>
      <c r="B242" s="52"/>
      <c r="C242" s="80" t="s">
        <v>12</v>
      </c>
      <c r="D242" s="54"/>
      <c r="E242" s="55" t="b">
        <f t="shared" si="9"/>
        <v>0</v>
      </c>
      <c r="H242" s="81"/>
    </row>
    <row r="243" spans="1:9" ht="18" customHeight="1" x14ac:dyDescent="0.2">
      <c r="A243" s="79">
        <v>37</v>
      </c>
      <c r="B243" s="52"/>
      <c r="C243" s="80" t="s">
        <v>12</v>
      </c>
      <c r="D243" s="54"/>
      <c r="E243" s="55" t="b">
        <f t="shared" si="9"/>
        <v>0</v>
      </c>
      <c r="H243" s="81"/>
    </row>
    <row r="244" spans="1:9" ht="18" customHeight="1" x14ac:dyDescent="0.2">
      <c r="A244" s="79">
        <v>38</v>
      </c>
      <c r="B244" s="52"/>
      <c r="C244" s="80" t="s">
        <v>17</v>
      </c>
      <c r="D244" s="54"/>
      <c r="E244" s="55" t="b">
        <f>IF(C244="RS",IF(D244=1,500))</f>
        <v>0</v>
      </c>
      <c r="H244" s="81"/>
    </row>
    <row r="245" spans="1:9" ht="18" customHeight="1" x14ac:dyDescent="0.2">
      <c r="A245" s="79">
        <v>39</v>
      </c>
      <c r="B245" s="52"/>
      <c r="C245" s="80" t="s">
        <v>18</v>
      </c>
      <c r="D245" s="54"/>
      <c r="E245" s="55" t="b">
        <f>IF(C245="RP",IF(D245=1,100))</f>
        <v>0</v>
      </c>
      <c r="H245" s="81"/>
    </row>
    <row r="246" spans="1:9" ht="18" customHeight="1" x14ac:dyDescent="0.2">
      <c r="A246" s="79">
        <v>40</v>
      </c>
      <c r="B246" s="52"/>
      <c r="C246" s="80" t="s">
        <v>59</v>
      </c>
      <c r="D246" s="54"/>
      <c r="E246" s="55" t="b">
        <f>IF(C246="FAI",IF(D246=1,200,IF(D246=2,160,IF(D246=3,130))))</f>
        <v>0</v>
      </c>
      <c r="H246" s="81"/>
    </row>
    <row r="247" spans="1:9" ht="18" customHeight="1" x14ac:dyDescent="0.2">
      <c r="A247" s="79">
        <v>41</v>
      </c>
      <c r="B247" s="52"/>
      <c r="C247" s="80" t="s">
        <v>59</v>
      </c>
      <c r="D247" s="54"/>
      <c r="E247" s="55" t="b">
        <f>IF(C247="FAI",IF(D247=1,200,IF(D247=2,160,IF(D247=3,130))))</f>
        <v>0</v>
      </c>
      <c r="H247" s="81"/>
    </row>
    <row r="248" spans="1:9" ht="18" customHeight="1" x14ac:dyDescent="0.2">
      <c r="A248" s="79">
        <v>42</v>
      </c>
      <c r="B248" s="52"/>
      <c r="C248" s="80" t="s">
        <v>59</v>
      </c>
      <c r="D248" s="54"/>
      <c r="E248" s="55" t="b">
        <f>IF(C248="FAI",IF(D248=1,200,IF(D248=2,160,IF(D248=3,130))))</f>
        <v>0</v>
      </c>
      <c r="H248" s="81"/>
    </row>
    <row r="249" spans="1:9" ht="18" customHeight="1" x14ac:dyDescent="0.2">
      <c r="A249" s="79">
        <v>43</v>
      </c>
      <c r="B249" s="52"/>
      <c r="C249" s="80" t="s">
        <v>60</v>
      </c>
      <c r="D249" s="54"/>
      <c r="E249" s="55" t="b">
        <f>IF(C249="PL",IF(D249=1,110,IF(D249=2,90,IF(D249=3,70))))</f>
        <v>0</v>
      </c>
      <c r="H249" s="81"/>
    </row>
    <row r="250" spans="1:9" ht="18" customHeight="1" x14ac:dyDescent="0.2">
      <c r="A250" s="79">
        <v>44</v>
      </c>
      <c r="B250" s="52"/>
      <c r="C250" s="80" t="s">
        <v>60</v>
      </c>
      <c r="D250" s="54"/>
      <c r="E250" s="55" t="b">
        <f>IF(C250="PL",IF(D250=1,110,IF(D250=2,90,IF(D250=3,70))))</f>
        <v>0</v>
      </c>
      <c r="H250" s="81"/>
    </row>
    <row r="251" spans="1:9" ht="18" customHeight="1" x14ac:dyDescent="0.2">
      <c r="A251" s="79">
        <v>45</v>
      </c>
      <c r="B251" s="52"/>
      <c r="C251" s="80" t="s">
        <v>60</v>
      </c>
      <c r="D251" s="54"/>
      <c r="E251" s="55" t="b">
        <f>IF(C251="PL",IF(D251=1,110,IF(D251=2,90,IF(D251=3,70))))</f>
        <v>0</v>
      </c>
      <c r="H251" s="81"/>
    </row>
    <row r="252" spans="1:9" ht="18" customHeight="1" x14ac:dyDescent="0.2">
      <c r="A252" s="79">
        <v>46</v>
      </c>
      <c r="B252" s="52"/>
      <c r="C252" s="80" t="s">
        <v>60</v>
      </c>
      <c r="D252" s="54"/>
      <c r="E252" s="55" t="b">
        <f>IF(C252="PL",IF(D252=1,110,IF(D252=2,90,IF(D252=3,70))))</f>
        <v>0</v>
      </c>
      <c r="H252" s="81"/>
    </row>
    <row r="253" spans="1:9" ht="24.6" customHeight="1" x14ac:dyDescent="0.2">
      <c r="A253" s="245" t="s">
        <v>15</v>
      </c>
      <c r="B253" s="246"/>
      <c r="C253" s="246"/>
      <c r="D253" s="247"/>
      <c r="E253" s="57">
        <f>SUM(E207:E252)</f>
        <v>480</v>
      </c>
      <c r="H253" s="81"/>
    </row>
    <row r="254" spans="1:9" ht="17.45" customHeight="1" x14ac:dyDescent="0.2">
      <c r="A254" s="75"/>
      <c r="B254" s="76"/>
      <c r="C254" s="77"/>
      <c r="D254" s="77"/>
      <c r="E254" s="83"/>
      <c r="H254" s="81"/>
      <c r="I254" s="82"/>
    </row>
    <row r="255" spans="1:9" ht="27.6" customHeight="1" x14ac:dyDescent="0.35">
      <c r="A255" s="243" t="s">
        <v>7</v>
      </c>
      <c r="B255" s="244"/>
      <c r="C255" s="244"/>
      <c r="D255" s="244"/>
      <c r="E255" s="244"/>
      <c r="H255" s="81"/>
      <c r="I255" s="82"/>
    </row>
    <row r="256" spans="1:9" ht="54" customHeight="1" x14ac:dyDescent="0.2">
      <c r="A256" s="66" t="s">
        <v>0</v>
      </c>
      <c r="B256" s="67" t="s">
        <v>74</v>
      </c>
      <c r="C256" s="68" t="s">
        <v>56</v>
      </c>
      <c r="D256" s="68" t="s">
        <v>3</v>
      </c>
      <c r="E256" s="68" t="s">
        <v>2</v>
      </c>
      <c r="H256" s="81"/>
      <c r="I256" s="82"/>
    </row>
    <row r="257" spans="1:5" ht="30.6" customHeight="1" x14ac:dyDescent="0.2">
      <c r="A257" s="79">
        <v>1</v>
      </c>
      <c r="B257" s="84" t="s">
        <v>88</v>
      </c>
      <c r="C257" s="58"/>
      <c r="D257" s="85" t="s">
        <v>11</v>
      </c>
      <c r="E257" s="60" t="b">
        <f>IF(D257="MP",IF(C257=1,1500))</f>
        <v>0</v>
      </c>
    </row>
    <row r="258" spans="1:5" ht="19.899999999999999" customHeight="1" x14ac:dyDescent="0.2">
      <c r="A258" s="79">
        <v>2</v>
      </c>
      <c r="B258" s="84" t="s">
        <v>8</v>
      </c>
      <c r="C258" s="58"/>
      <c r="D258" s="85" t="s">
        <v>11</v>
      </c>
      <c r="E258" s="60" t="b">
        <f>IF(D258="MP",IF(C258=1,800))</f>
        <v>0</v>
      </c>
    </row>
    <row r="259" spans="1:5" ht="19.899999999999999" customHeight="1" x14ac:dyDescent="0.2">
      <c r="A259" s="79">
        <v>3</v>
      </c>
      <c r="B259" s="84" t="s">
        <v>9</v>
      </c>
      <c r="C259" s="58"/>
      <c r="D259" s="85" t="s">
        <v>11</v>
      </c>
      <c r="E259" s="60" t="b">
        <f>IF(D259="MP",IF(C259=1,800))</f>
        <v>0</v>
      </c>
    </row>
    <row r="260" spans="1:5" ht="19.899999999999999" customHeight="1" x14ac:dyDescent="0.2">
      <c r="A260" s="79">
        <v>4</v>
      </c>
      <c r="B260" s="84" t="s">
        <v>89</v>
      </c>
      <c r="C260" s="58"/>
      <c r="D260" s="85" t="s">
        <v>11</v>
      </c>
      <c r="E260" s="60" t="b">
        <f>IF(D260="MP",IF(C260=1,800))</f>
        <v>0</v>
      </c>
    </row>
    <row r="261" spans="1:5" ht="19.899999999999999" customHeight="1" x14ac:dyDescent="0.2">
      <c r="A261" s="79">
        <v>5</v>
      </c>
      <c r="B261" s="84" t="s">
        <v>90</v>
      </c>
      <c r="C261" s="58"/>
      <c r="D261" s="85" t="s">
        <v>11</v>
      </c>
      <c r="E261" s="60" t="b">
        <f>IF(D261="MP",IF(C261=1,800))</f>
        <v>0</v>
      </c>
    </row>
    <row r="262" spans="1:5" ht="19.899999999999999" customHeight="1" x14ac:dyDescent="0.2">
      <c r="A262" s="79">
        <v>6</v>
      </c>
      <c r="B262" s="52" t="s">
        <v>63</v>
      </c>
      <c r="C262" s="61"/>
      <c r="D262" s="85">
        <v>500</v>
      </c>
      <c r="E262" s="60">
        <f>PRODUCT(C262*D262)</f>
        <v>0</v>
      </c>
    </row>
    <row r="263" spans="1:5" ht="19.899999999999999" customHeight="1" x14ac:dyDescent="0.2">
      <c r="A263" s="79">
        <v>7</v>
      </c>
      <c r="B263" s="52" t="s">
        <v>64</v>
      </c>
      <c r="C263" s="61"/>
      <c r="D263" s="85">
        <v>200</v>
      </c>
      <c r="E263" s="60">
        <f>PRODUCT(C263*D263)</f>
        <v>0</v>
      </c>
    </row>
    <row r="264" spans="1:5" ht="30.6" customHeight="1" x14ac:dyDescent="0.2">
      <c r="A264" s="79">
        <v>8</v>
      </c>
      <c r="B264" s="168" t="s">
        <v>664</v>
      </c>
      <c r="C264" s="171">
        <v>3</v>
      </c>
      <c r="D264" s="85">
        <v>200</v>
      </c>
      <c r="E264" s="60">
        <f>PRODUCT(C264*D264)</f>
        <v>600</v>
      </c>
    </row>
    <row r="265" spans="1:5" ht="19.899999999999999" customHeight="1" x14ac:dyDescent="0.2">
      <c r="A265" s="79">
        <v>9</v>
      </c>
      <c r="B265" s="52" t="s">
        <v>5</v>
      </c>
      <c r="C265" s="61"/>
      <c r="D265" s="85">
        <v>200</v>
      </c>
      <c r="E265" s="60">
        <f>PRODUCT(C265*D265)</f>
        <v>0</v>
      </c>
    </row>
    <row r="266" spans="1:5" ht="19.899999999999999" customHeight="1" x14ac:dyDescent="0.2">
      <c r="A266" s="79">
        <v>10</v>
      </c>
      <c r="B266" s="168" t="s">
        <v>41</v>
      </c>
      <c r="C266" s="167">
        <v>1</v>
      </c>
      <c r="D266" s="85">
        <v>200</v>
      </c>
      <c r="E266" s="60">
        <f>PRODUCT(C266*D266)</f>
        <v>200</v>
      </c>
    </row>
    <row r="267" spans="1:5" ht="26.45" customHeight="1" x14ac:dyDescent="0.2">
      <c r="A267" s="245" t="s">
        <v>33</v>
      </c>
      <c r="B267" s="246"/>
      <c r="C267" s="246"/>
      <c r="D267" s="247"/>
      <c r="E267" s="62">
        <f>SUM(E257:E266)</f>
        <v>800</v>
      </c>
    </row>
    <row r="268" spans="1:5" ht="14.45" customHeight="1" x14ac:dyDescent="0.2"/>
    <row r="269" spans="1:5" ht="25.9" customHeight="1" x14ac:dyDescent="0.35">
      <c r="A269" s="240" t="s">
        <v>29</v>
      </c>
      <c r="B269" s="248"/>
      <c r="C269" s="248"/>
      <c r="D269" s="248"/>
      <c r="E269" s="249"/>
    </row>
    <row r="270" spans="1:5" ht="36" customHeight="1" x14ac:dyDescent="0.2">
      <c r="A270" s="66" t="s">
        <v>0</v>
      </c>
      <c r="B270" s="86" t="s">
        <v>30</v>
      </c>
      <c r="C270" s="69" t="s">
        <v>31</v>
      </c>
      <c r="D270" s="68" t="s">
        <v>91</v>
      </c>
      <c r="E270" s="68" t="s">
        <v>2</v>
      </c>
    </row>
    <row r="271" spans="1:5" ht="34.15" customHeight="1" x14ac:dyDescent="0.2">
      <c r="A271" s="79">
        <v>1</v>
      </c>
      <c r="B271" s="84" t="s">
        <v>92</v>
      </c>
      <c r="C271" s="166">
        <v>20</v>
      </c>
      <c r="D271" s="80">
        <v>20</v>
      </c>
      <c r="E271" s="60">
        <f>PRODUCT(C271*D271)</f>
        <v>400</v>
      </c>
    </row>
    <row r="272" spans="1:5" ht="23.45" customHeight="1" x14ac:dyDescent="0.2">
      <c r="A272" s="245" t="s">
        <v>34</v>
      </c>
      <c r="B272" s="246"/>
      <c r="C272" s="246"/>
      <c r="D272" s="247"/>
      <c r="E272" s="62">
        <f>SUM(E271:E271)</f>
        <v>400</v>
      </c>
    </row>
    <row r="273" spans="1:7" ht="23.45" customHeight="1" x14ac:dyDescent="0.2">
      <c r="A273" s="102">
        <v>2</v>
      </c>
      <c r="B273" s="235" t="s">
        <v>93</v>
      </c>
      <c r="C273" s="235"/>
      <c r="D273" s="235"/>
      <c r="E273" s="236"/>
    </row>
    <row r="274" spans="1:7" ht="27.6" customHeight="1" x14ac:dyDescent="0.2">
      <c r="A274" s="103">
        <v>3</v>
      </c>
      <c r="B274" s="235" t="s">
        <v>94</v>
      </c>
      <c r="C274" s="235"/>
      <c r="D274" s="235"/>
      <c r="E274" s="236"/>
      <c r="G274" s="46" t="s">
        <v>32</v>
      </c>
    </row>
    <row r="275" spans="1:7" ht="19.149999999999999" customHeight="1" x14ac:dyDescent="0.2"/>
    <row r="276" spans="1:7" ht="33.6" customHeight="1" x14ac:dyDescent="0.2">
      <c r="A276" s="237" t="s">
        <v>58</v>
      </c>
      <c r="B276" s="238"/>
      <c r="C276" s="238"/>
      <c r="D276" s="239"/>
      <c r="E276" s="165">
        <f>SUM(E179+E190+E203+E253+E267+E272)</f>
        <v>19693</v>
      </c>
    </row>
    <row r="277" spans="1:7" ht="20.100000000000001" customHeight="1" x14ac:dyDescent="0.2"/>
    <row r="278" spans="1:7" ht="15" x14ac:dyDescent="0.2">
      <c r="C278" s="87" t="s">
        <v>57</v>
      </c>
    </row>
  </sheetData>
  <sheetProtection algorithmName="SHA-512" hashValue="fyFbWGBVj6FCxeyX7x7oSRGflfafAJVlu4zbtc7WgZfE0XozJV3He2v8dTfP1zkx72QIPqIgsaH4PIbXWNFYwQ==" saltValue="XvGKEQZbcFD4IXTdyTPMOQ==" spinCount="100000" sheet="1"/>
  <mergeCells count="19">
    <mergeCell ref="A276:D276"/>
    <mergeCell ref="A255:E255"/>
    <mergeCell ref="A267:D267"/>
    <mergeCell ref="A269:E269"/>
    <mergeCell ref="A272:D272"/>
    <mergeCell ref="B273:E273"/>
    <mergeCell ref="B274:E274"/>
    <mergeCell ref="A253:D253"/>
    <mergeCell ref="C1:E6"/>
    <mergeCell ref="A8:E9"/>
    <mergeCell ref="A11:E11"/>
    <mergeCell ref="A13:E13"/>
    <mergeCell ref="A179:D179"/>
    <mergeCell ref="A181:E181"/>
    <mergeCell ref="A190:D190"/>
    <mergeCell ref="A192:E192"/>
    <mergeCell ref="A194:E194"/>
    <mergeCell ref="A203:D203"/>
    <mergeCell ref="A205:E205"/>
  </mergeCells>
  <printOptions horizontalCentered="1"/>
  <pageMargins left="0.55118110236220474" right="0.55118110236220474" top="0.59055118110236227" bottom="0.59055118110236227" header="0" footer="0.31496062992125984"/>
  <pageSetup paperSize="9" orientation="landscape" r:id="rId1"/>
  <headerFooter alignWithMargins="0">
    <oddFooter>&amp;Loprac. Bogdan Wierzba&amp;C&amp;P&amp;R&amp;D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18</vt:i4>
      </vt:variant>
    </vt:vector>
  </HeadingPairs>
  <TitlesOfParts>
    <vt:vector size="38" baseType="lpstr">
      <vt:lpstr>Help</vt:lpstr>
      <vt:lpstr>Ranking</vt:lpstr>
      <vt:lpstr>ASW</vt:lpstr>
      <vt:lpstr>ORION</vt:lpstr>
      <vt:lpstr>MSML</vt:lpstr>
      <vt:lpstr>Artbem</vt:lpstr>
      <vt:lpstr>AGL</vt:lpstr>
      <vt:lpstr>ALO</vt:lpstr>
      <vt:lpstr>GSML</vt:lpstr>
      <vt:lpstr>WIE</vt:lpstr>
      <vt:lpstr>AW</vt:lpstr>
      <vt:lpstr>AZM</vt:lpstr>
      <vt:lpstr>AOS</vt:lpstr>
      <vt:lpstr>AROW</vt:lpstr>
      <vt:lpstr>APSL</vt:lpstr>
      <vt:lpstr>ŁASK</vt:lpstr>
      <vt:lpstr>APO</vt:lpstr>
      <vt:lpstr>HSML</vt:lpstr>
      <vt:lpstr>SAUT</vt:lpstr>
      <vt:lpstr>MTSR</vt:lpstr>
      <vt:lpstr>AGL!Obszar_wydruku</vt:lpstr>
      <vt:lpstr>ALO!Obszar_wydruku</vt:lpstr>
      <vt:lpstr>AOS!Obszar_wydruku</vt:lpstr>
      <vt:lpstr>APO!Obszar_wydruku</vt:lpstr>
      <vt:lpstr>APSL!Obszar_wydruku</vt:lpstr>
      <vt:lpstr>AROW!Obszar_wydruku</vt:lpstr>
      <vt:lpstr>Artbem!Obszar_wydruku</vt:lpstr>
      <vt:lpstr>ASW!Obszar_wydruku</vt:lpstr>
      <vt:lpstr>AW!Obszar_wydruku</vt:lpstr>
      <vt:lpstr>AZM!Obszar_wydruku</vt:lpstr>
      <vt:lpstr>GSML!Obszar_wydruku</vt:lpstr>
      <vt:lpstr>HSML!Obszar_wydruku</vt:lpstr>
      <vt:lpstr>ŁASK!Obszar_wydruku</vt:lpstr>
      <vt:lpstr>MSML!Obszar_wydruku</vt:lpstr>
      <vt:lpstr>MTSR!Obszar_wydruku</vt:lpstr>
      <vt:lpstr>ORION!Obszar_wydruku</vt:lpstr>
      <vt:lpstr>SAUT!Obszar_wydruku</vt:lpstr>
      <vt:lpstr>WIE!Obszar_wydruku</vt:lpstr>
    </vt:vector>
  </TitlesOfParts>
  <Company>Everest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Aeromodelklub</dc:creator>
  <cp:lastModifiedBy>Bogdan WIERZBA</cp:lastModifiedBy>
  <cp:lastPrinted>2025-02-06T21:39:30Z</cp:lastPrinted>
  <dcterms:created xsi:type="dcterms:W3CDTF">2012-01-07T15:38:09Z</dcterms:created>
  <dcterms:modified xsi:type="dcterms:W3CDTF">2026-03-10T06:38:28Z</dcterms:modified>
</cp:coreProperties>
</file>